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1"/>
  </bookViews>
  <sheets>
    <sheet name="Kryci list" sheetId="1" r:id="rId1"/>
    <sheet name="Zadanie " sheetId="2" r:id="rId2"/>
  </sheets>
  <definedNames>
    <definedName name="fakt1R">#REF!</definedName>
    <definedName name="_xlnm.Print_Titles" localSheetId="1">'Zadanie '!$8:$10</definedName>
    <definedName name="_xlnm.Print_Area" localSheetId="0">'Kryci list'!$A:$M</definedName>
    <definedName name="_xlnm.Print_Area" localSheetId="1">'Zadanie '!$A:$O</definedName>
  </definedNames>
  <calcPr fullCalcOnLoad="1"/>
</workbook>
</file>

<file path=xl/sharedStrings.xml><?xml version="1.0" encoding="utf-8"?>
<sst xmlns="http://schemas.openxmlformats.org/spreadsheetml/2006/main" count="919" uniqueCount="432">
  <si>
    <t>a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</si>
  <si>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</si>
  <si>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</si>
  <si>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</si>
  <si>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</si>
  <si>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</si>
  <si>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</si>
  <si>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</si>
  <si>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</si>
  <si>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</si>
  <si>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</si>
  <si>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</si>
  <si>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</si>
  <si>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</si>
  <si>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</si>
  <si>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</si>
  <si>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</si>
  <si>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</si>
  <si>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</si>
  <si>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</si>
  <si>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</si>
  <si>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</si>
  <si>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</si>
  <si>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</si>
  <si>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</si>
  <si>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</si>
  <si>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</si>
  <si>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</si>
  <si>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</si>
  <si>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</si>
  <si>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</si>
  <si>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</si>
  <si>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</si>
  <si>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</si>
  <si>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</si>
  <si>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</si>
  <si>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</si>
  <si>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</si>
  <si>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</si>
  <si>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</si>
  <si>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</si>
  <si>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</si>
  <si>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</si>
  <si>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</si>
  <si>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</si>
  <si>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</si>
  <si>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</si>
  <si>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</si>
  <si>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</si>
  <si>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</si>
  <si>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</si>
  <si>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</si>
  <si>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</si>
  <si>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</si>
  <si>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</si>
  <si>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</si>
  <si>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</si>
  <si>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</si>
  <si>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</si>
  <si>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</si>
  <si>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</si>
  <si>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</si>
  <si>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</si>
  <si>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</si>
  <si>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</si>
  <si>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</si>
  <si>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</si>
  <si>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</si>
  <si>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</si>
  <si>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</si>
  <si>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</si>
  <si>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</si>
  <si>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</si>
  <si>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</si>
  <si>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</si>
  <si>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</si>
  <si>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</si>
  <si>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</si>
  <si>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</si>
  <si>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</si>
  <si>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</si>
  <si>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</si>
  <si>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</si>
  <si>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</si>
  <si>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</si>
  <si>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</si>
  <si>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</si>
  <si>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</si>
  <si>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</si>
  <si>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</si>
  <si>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</si>
  <si>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</si>
  <si>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</si>
  <si>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</si>
  <si>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</si>
  <si>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</si>
  <si>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</si>
  <si>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</si>
  <si>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Spracoval: Stanek Ján                              </t>
  </si>
  <si>
    <t>Projektant: Ing.arch. Dušan Holáň</t>
  </si>
  <si>
    <t xml:space="preserve">JKSO : </t>
  </si>
  <si>
    <t>Dátum: 30.10.2017</t>
  </si>
  <si>
    <t>Stavba : Dvorec viacúčelové ihrisko 33x18 s osvetlením</t>
  </si>
  <si>
    <t>Ceny</t>
  </si>
  <si>
    <t xml:space="preserve"> Stavba : Dvorec viacúčelové ihrisko 33x18 s osvetlením</t>
  </si>
  <si>
    <t>JKSO :</t>
  </si>
  <si>
    <t>Stanek Ján</t>
  </si>
  <si>
    <t>30.10.2017</t>
  </si>
  <si>
    <t/>
  </si>
  <si>
    <t>Ing.arch. Dušan Holáň</t>
  </si>
  <si>
    <t>03601</t>
  </si>
  <si>
    <t>Martin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</si>
  <si>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</si>
  <si>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</si>
  <si>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</si>
  <si>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</si>
  <si>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</si>
  <si>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</si>
  <si>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</si>
  <si>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</si>
  <si>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</si>
  <si>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</si>
  <si>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</si>
  <si>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</si>
  <si>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1 - ZEMNE PRÁCE</t>
  </si>
  <si>
    <t>272</t>
  </si>
  <si>
    <t xml:space="preserve">12110-1102   </t>
  </si>
  <si>
    <t>Odstránenie ornice s premiestnením do 100 m</t>
  </si>
  <si>
    <t>m3</t>
  </si>
  <si>
    <t>45.11.21</t>
  </si>
  <si>
    <t>001</t>
  </si>
  <si>
    <t xml:space="preserve">12220-1101   </t>
  </si>
  <si>
    <t>Odkopávka a prekopávka nezapažená v hornine 3, do 100 m3</t>
  </si>
  <si>
    <t xml:space="preserve">  .  .  </t>
  </si>
  <si>
    <t xml:space="preserve">12220-1109   </t>
  </si>
  <si>
    <t>Odkopávky a prekopávky nezapažené. Príplatok k cenám za lepivosť horniny</t>
  </si>
  <si>
    <t xml:space="preserve">13220-1101   </t>
  </si>
  <si>
    <t>Výkop ryhy do šírky 600 mm v horn.3 do 100 m3 - pre drenáž</t>
  </si>
  <si>
    <t xml:space="preserve">13220-11011  </t>
  </si>
  <si>
    <t>Výkop ryhy do šírky 600 mm v horn.3 do 100 m3 - pre obrubníky</t>
  </si>
  <si>
    <t xml:space="preserve">13220-1109   </t>
  </si>
  <si>
    <t>Hĺbenie rýh šírky do 600 mm zapažených i nezapažených s urovnaním dna. Príplatok k cene za lepivosť horniny 3</t>
  </si>
  <si>
    <t>m</t>
  </si>
  <si>
    <t xml:space="preserve">13220-11091  </t>
  </si>
  <si>
    <t xml:space="preserve">13320-1101   </t>
  </si>
  <si>
    <t>Výkop šachty zapaženej, hornina 3 do 100 m3</t>
  </si>
  <si>
    <t>5,4*1,2*1,5 =   9.720</t>
  </si>
  <si>
    <t xml:space="preserve">13320-1109   </t>
  </si>
  <si>
    <t>Hĺbenie šachiet zapažených i nezapažených. Príplatok k cenám za lepivosť horniny 3</t>
  </si>
  <si>
    <t xml:space="preserve">16230-1102   </t>
  </si>
  <si>
    <t>Vodorovné premiestnenie výkopku horniny tr.1-4, do 1000 m</t>
  </si>
  <si>
    <t xml:space="preserve">16710-1102   </t>
  </si>
  <si>
    <t>Nakladanie neuľahnutého výkopku z hornín tr.1-4 nad 100 do 1000 m3</t>
  </si>
  <si>
    <t xml:space="preserve">17120-1202   </t>
  </si>
  <si>
    <t>Uloženie sypaniny na skládky nad 100 do 1000 m3</t>
  </si>
  <si>
    <t>232</t>
  </si>
  <si>
    <t xml:space="preserve">18100-6117   </t>
  </si>
  <si>
    <t>Rozprestr. zeminy schop. zúrod. v rovine a v sklone do 1: 5, hr. 0,50-0,60 m</t>
  </si>
  <si>
    <t>m2</t>
  </si>
  <si>
    <t>45.11.23</t>
  </si>
  <si>
    <t xml:space="preserve">18040-4112   </t>
  </si>
  <si>
    <t>Založenie ihriskového trávnika výsevom na vrstve  + zaliatie</t>
  </si>
  <si>
    <t>231</t>
  </si>
  <si>
    <t xml:space="preserve">18310-1115   </t>
  </si>
  <si>
    <t>Výkop jamiek bez výmeny pôdy, objemu 0,125-0,40 m3 v rovine</t>
  </si>
  <si>
    <t>kus</t>
  </si>
  <si>
    <t>MAT</t>
  </si>
  <si>
    <t xml:space="preserve">005 724400   </t>
  </si>
  <si>
    <t>Zmes trávna ihrisková</t>
  </si>
  <si>
    <t>kg</t>
  </si>
  <si>
    <t>01.11.92</t>
  </si>
  <si>
    <t xml:space="preserve">                    </t>
  </si>
  <si>
    <t xml:space="preserve">103 111000   </t>
  </si>
  <si>
    <t>Rašelina záhradná trieda I VL</t>
  </si>
  <si>
    <t>10.30.10</t>
  </si>
  <si>
    <t xml:space="preserve">18420-1111   </t>
  </si>
  <si>
    <t>Vysadenie stromov bez balu v rovine výška kmeňa do 1,8 m</t>
  </si>
  <si>
    <t xml:space="preserve">026 5123301  </t>
  </si>
  <si>
    <t>Thuja occidentalis smaragd  D 0,80-100 m</t>
  </si>
  <si>
    <t>01.12.21</t>
  </si>
  <si>
    <t xml:space="preserve">18585-1111   </t>
  </si>
  <si>
    <t>Dovoz vody pre zálievku trávy a rastlín do 6 km</t>
  </si>
  <si>
    <t xml:space="preserve">1 - ZEMNE PRÁCE  spolu: </t>
  </si>
  <si>
    <t>2 - ZÁKLADY</t>
  </si>
  <si>
    <t>002</t>
  </si>
  <si>
    <t xml:space="preserve">21156-1111   </t>
  </si>
  <si>
    <t>Podsyp vsakovacej jamy kamenivom hrubým drveným 4-16 mm</t>
  </si>
  <si>
    <t xml:space="preserve">21197-1110   </t>
  </si>
  <si>
    <t>Zhotovenie opláštenia výplne z geotextílie, v ryhe alebo v záreze so stenami šikmými o skl. do 1:2,5</t>
  </si>
  <si>
    <t xml:space="preserve">286 8103000  </t>
  </si>
  <si>
    <t>D+M Vsakovacie teleso - komplet - obalené geotext. + odvzdušnenie - 8 ks blokov</t>
  </si>
  <si>
    <t>25.23.13</t>
  </si>
  <si>
    <t xml:space="preserve">4021276             </t>
  </si>
  <si>
    <t xml:space="preserve">693 665120   </t>
  </si>
  <si>
    <t>Geotextília polypropylénová TATRATEX PP 300g/m2</t>
  </si>
  <si>
    <t>17.20.10</t>
  </si>
  <si>
    <t xml:space="preserve">21275-2124   </t>
  </si>
  <si>
    <t>Trativody z flexodrenážnych rúr DN 80</t>
  </si>
  <si>
    <t xml:space="preserve">21275-2125   </t>
  </si>
  <si>
    <t>Trativody z flexodrenážnych rúr DN 100</t>
  </si>
  <si>
    <t xml:space="preserve">89421-1111   </t>
  </si>
  <si>
    <t>Šachta kontrólna a preplachovacia s obložením dna betónom tr. C 25/30</t>
  </si>
  <si>
    <t>ks</t>
  </si>
  <si>
    <t xml:space="preserve">21590-1101   </t>
  </si>
  <si>
    <t>Zhutnenie podložia z rastlej horniny 1 až 4 pod násypy, z hornina súdržných do 92 % PS a nesúdržných</t>
  </si>
  <si>
    <t xml:space="preserve">27152-1111   </t>
  </si>
  <si>
    <t>Vankúše zhutnené pod základy z kameniva hrubého drveného, frakcie 4-16 mm - pätky a obrubníky</t>
  </si>
  <si>
    <t xml:space="preserve">27531-3611   </t>
  </si>
  <si>
    <t>Betón základových pätiek, prostý tr.C 16/20 - pätky a obrubníky</t>
  </si>
  <si>
    <t xml:space="preserve">28671-03220  </t>
  </si>
  <si>
    <t>Drenážna tvarovky - spojky, redukcie,kolená</t>
  </si>
  <si>
    <t>kpl</t>
  </si>
  <si>
    <t xml:space="preserve">2 - ZÁKLADY  spolu: </t>
  </si>
  <si>
    <t>3 - ZVISLÉ A KOMPLETNÉ KONŠTRUKCIE</t>
  </si>
  <si>
    <t>003</t>
  </si>
  <si>
    <t xml:space="preserve">30910-76800  </t>
  </si>
  <si>
    <t>Spojovací mater.na mantinelový systém</t>
  </si>
  <si>
    <t>súbor</t>
  </si>
  <si>
    <t>015</t>
  </si>
  <si>
    <t xml:space="preserve">33817-1112   </t>
  </si>
  <si>
    <t>Osadzovanie stĺpikov plotových oceľ. do 2 m so zabetónovaním bet. tr. C 25/30</t>
  </si>
  <si>
    <t>45.34.10</t>
  </si>
  <si>
    <t xml:space="preserve">33817-1112*  </t>
  </si>
  <si>
    <t>D+M PVC chráničky DN 200 so zabetónovaním pätky na stĺpiky oplotenia</t>
  </si>
  <si>
    <t xml:space="preserve">33817-11121  </t>
  </si>
  <si>
    <t>D+M PVC chráničky DN 110 so zabetónovaním pätky na stĺpiky oplotenia</t>
  </si>
  <si>
    <t xml:space="preserve">33817-11122  </t>
  </si>
  <si>
    <t>D+M PVC chráničky DN 300 so zabetónovaním pätky na osvetlenie</t>
  </si>
  <si>
    <t xml:space="preserve">150 1C0206   </t>
  </si>
  <si>
    <t>Rúra pozinkovaná DN 2" vrátanie vzpier + 8% odrez</t>
  </si>
  <si>
    <t>27.22.10</t>
  </si>
  <si>
    <t xml:space="preserve">RURPO50             </t>
  </si>
  <si>
    <t xml:space="preserve">33817-1122*  </t>
  </si>
  <si>
    <t>Osadzovanie stĺpikov plotových oceľ. do 6 m so zabetónovaním bet. tr. C 25/30</t>
  </si>
  <si>
    <t xml:space="preserve">80220-00321  </t>
  </si>
  <si>
    <t>Montáž jakl.profilu 40x30 na stĺpiky oplotenia privarením v rovine 3 rady</t>
  </si>
  <si>
    <t>M</t>
  </si>
  <si>
    <t>45.21.42</t>
  </si>
  <si>
    <t xml:space="preserve">150 1C02061  </t>
  </si>
  <si>
    <t>Jakl  obdlžnikový ťahaný pozinkovaný 40x30x2mm  + 10% odrez</t>
  </si>
  <si>
    <t xml:space="preserve">33895-01041  </t>
  </si>
  <si>
    <t>Osadenie vstupných bráničiek  výšky 1,5-2,0 m do betónu, v rovine</t>
  </si>
  <si>
    <t>45.25.50</t>
  </si>
  <si>
    <t xml:space="preserve">34515-32500  </t>
  </si>
  <si>
    <t>Krytka plast.na jakl.profil 40x30</t>
  </si>
  <si>
    <t xml:space="preserve">40447-77006  </t>
  </si>
  <si>
    <t>Krytka plast. stĺpika, 60 mm</t>
  </si>
  <si>
    <t xml:space="preserve">55343-70300  </t>
  </si>
  <si>
    <t>Bránka jednokrídlová -  jokel 50x50 mm  š. do1500 mm x výšky do 2200 mm</t>
  </si>
  <si>
    <t xml:space="preserve">58911-61131  </t>
  </si>
  <si>
    <t>Kryt plôch pre telovýchovu montáž umelej trávy hr. do 20 mm ( položenie , rozprestretie a lepenie ) )</t>
  </si>
  <si>
    <t>45.23.21</t>
  </si>
  <si>
    <t xml:space="preserve">76791-2110   </t>
  </si>
  <si>
    <t>D+M napínacieho a spoj.materiálu ochr.siete + 10%</t>
  </si>
  <si>
    <t xml:space="preserve">76792-0220   </t>
  </si>
  <si>
    <t>Montáž  vrátok k oploteniu osadzovaných na stĺpiky oceľové, s plochou jednotlivo nad 2 do 4 m2</t>
  </si>
  <si>
    <t xml:space="preserve">94195-52020  </t>
  </si>
  <si>
    <t>Montáž ochrannej  siete  na lešení  v. do 5 m</t>
  </si>
  <si>
    <t>45.25.10</t>
  </si>
  <si>
    <t>924</t>
  </si>
  <si>
    <t xml:space="preserve">24117-02331  </t>
  </si>
  <si>
    <t>Montáž :  Dosiek z PP šrobovaním o jakl 3 x  vratová skrutka , podložka a matka</t>
  </si>
  <si>
    <t>45.33.12</t>
  </si>
  <si>
    <t xml:space="preserve">24202-02861  </t>
  </si>
  <si>
    <t>Montáž : Madla nitovaním do jakl. profilu</t>
  </si>
  <si>
    <t xml:space="preserve">24202-02862  </t>
  </si>
  <si>
    <t>Montáž : Spodnej lyšty nitovaním do jakl. profilu</t>
  </si>
  <si>
    <t>OST</t>
  </si>
  <si>
    <t xml:space="preserve">99876-7201   </t>
  </si>
  <si>
    <t>Presun hmôt pre kovové stavebné doplnkové konštrukcie v objektoch výšky do 6 m</t>
  </si>
  <si>
    <t>P</t>
  </si>
  <si>
    <t xml:space="preserve">   </t>
  </si>
  <si>
    <t xml:space="preserve">23240-00100  </t>
  </si>
  <si>
    <t>Sieť medzinárod.hádzaná STANDART oko - 45/3 mm, zelená</t>
  </si>
  <si>
    <t>U</t>
  </si>
  <si>
    <t xml:space="preserve">24747-33000  </t>
  </si>
  <si>
    <t>Lepidlo PU mrazuvzdorné</t>
  </si>
  <si>
    <t xml:space="preserve">28322-41010  </t>
  </si>
  <si>
    <t>Podlepovacia  páska</t>
  </si>
  <si>
    <t xml:space="preserve">55343-71300  </t>
  </si>
  <si>
    <t>Bránka 3x2x1,2 m Al, oblúky Fe,Zn, kotvenie do pevnej podlahy</t>
  </si>
  <si>
    <t xml:space="preserve">58911-6113   </t>
  </si>
  <si>
    <t>Čiarovanie plochy vrezávaním , volejbal , futbal , tenis</t>
  </si>
  <si>
    <t xml:space="preserve">76799-5102   </t>
  </si>
  <si>
    <t>Montáž + Dodávka - multifunkčné stĺpiky volejbal,tenis DN 102, Zn + príslušenstvo na tenis a volejbal</t>
  </si>
  <si>
    <t xml:space="preserve">95994-7111   </t>
  </si>
  <si>
    <t>Montáž futbalovej bránky a vypletenie siete</t>
  </si>
  <si>
    <t xml:space="preserve">283 187690   </t>
  </si>
  <si>
    <t>Doska UV stabilná PP  plná 10 mm + 10%</t>
  </si>
  <si>
    <t xml:space="preserve">313 2A20270  </t>
  </si>
  <si>
    <t>Bránka ESPACE 1-krídl., jokel, 50x50  šír. do 1,5 m, výš. do 2,2 m</t>
  </si>
  <si>
    <t>28.75.27</t>
  </si>
  <si>
    <t xml:space="preserve">541 3B9010   </t>
  </si>
  <si>
    <t>Madlo obyčajné šírka 4 cm , oceľové  ZN , komaxit farba žltá +10% odrez</t>
  </si>
  <si>
    <t>20.51.14</t>
  </si>
  <si>
    <t xml:space="preserve">541 3B90100  </t>
  </si>
  <si>
    <t>Lišta na mantinel spodná šírka 1cm komaxit farba žltá ,</t>
  </si>
  <si>
    <t xml:space="preserve">709 291140   </t>
  </si>
  <si>
    <t>Sieť  ochrannej siete oko 45x45, zelená hr. 3mm materiál PE do výšky 4,0m, +5%</t>
  </si>
  <si>
    <t>17.52.12</t>
  </si>
  <si>
    <t xml:space="preserve">744 001212   </t>
  </si>
  <si>
    <t>Basketbalová konštrukcia ZN  s doskou a košom , vysadenie 1,2m do exteriéru</t>
  </si>
  <si>
    <t>sup</t>
  </si>
  <si>
    <t xml:space="preserve">3 - ZVISLÉ A KOMPLETNÉ KONŠTRUKCIE  spolu: </t>
  </si>
  <si>
    <t>5 - KOMUNIKÁCIE</t>
  </si>
  <si>
    <t>221</t>
  </si>
  <si>
    <t xml:space="preserve">56475-1115   </t>
  </si>
  <si>
    <t>Podklad z kameniva hrub. drveného 32-63 mm hr. 190 mm</t>
  </si>
  <si>
    <t>45.23.11</t>
  </si>
  <si>
    <t xml:space="preserve">91656-1111   </t>
  </si>
  <si>
    <t>Osadenie záhon. obrubníka betón. do lôžka z betónu tr. C 12/15 s bočnou oporou</t>
  </si>
  <si>
    <t>45.23.12</t>
  </si>
  <si>
    <t xml:space="preserve">18050-2212   </t>
  </si>
  <si>
    <t>Zapieskovanie umelej trávy kremičitým pieskom</t>
  </si>
  <si>
    <t xml:space="preserve">56480-1111   </t>
  </si>
  <si>
    <t>Podklad zo štrkodrviny 0-4 s rozprestrením a zhutnením, hr.po zhutnení 30 mm</t>
  </si>
  <si>
    <t xml:space="preserve">56480-11111  </t>
  </si>
  <si>
    <t>Podklad zo štrkodrviny 4-8 mm s rozprestrením a zhutnením, hr.po zhutnení 30 mm</t>
  </si>
  <si>
    <t xml:space="preserve">56481-1111   </t>
  </si>
  <si>
    <t>Podklad zo štrkodrviny 8-16 s rozprestrením a zhutnením, hr.po zhutnení 50 mm</t>
  </si>
  <si>
    <t xml:space="preserve">99822-2012   </t>
  </si>
  <si>
    <t>Presun hmôt pre športové povrchy, komunikácie a zvislé konštr.</t>
  </si>
  <si>
    <t>t</t>
  </si>
  <si>
    <t xml:space="preserve">581 536810   </t>
  </si>
  <si>
    <t>Piesok kremičitý ST 03/08 0,3 - 0,8 mm bal. 50 kg</t>
  </si>
  <si>
    <t>14.21.11</t>
  </si>
  <si>
    <t xml:space="preserve">583 413420   </t>
  </si>
  <si>
    <t>Kamenivo drtené drobné 0-4</t>
  </si>
  <si>
    <t>14.21.12</t>
  </si>
  <si>
    <t xml:space="preserve">583 438100   </t>
  </si>
  <si>
    <t>Kamenivo drtené hrubé 4-8</t>
  </si>
  <si>
    <t xml:space="preserve">583 438720   </t>
  </si>
  <si>
    <t>Kamenivo drtené hrubé 8-16</t>
  </si>
  <si>
    <t xml:space="preserve">583 439590   </t>
  </si>
  <si>
    <t>Kamenivo drtené hrubé 32-63</t>
  </si>
  <si>
    <t xml:space="preserve">592 173208   </t>
  </si>
  <si>
    <t>Obrubník záhonový 100x5x20</t>
  </si>
  <si>
    <t>26.61.11</t>
  </si>
  <si>
    <t xml:space="preserve">697 410060   </t>
  </si>
  <si>
    <t>Koberec záťažový  - Umelá tráva , výška 20mm,  šírka 4m hmotnosť , 2095g/m2 dtex 10400,poč.koncov 335952 +15% odrezky</t>
  </si>
  <si>
    <t>17.51.12</t>
  </si>
  <si>
    <t xml:space="preserve">5 - KOMUNIKÁCIE  spolu: </t>
  </si>
  <si>
    <t xml:space="preserve">PRÁCE A DODÁVKY HSV  spolu: </t>
  </si>
  <si>
    <t>PRÁCE A DODÁVKY M</t>
  </si>
  <si>
    <t>M21 - 155 Elektromontáže</t>
  </si>
  <si>
    <t>900</t>
  </si>
  <si>
    <t xml:space="preserve">21012-04661  </t>
  </si>
  <si>
    <t>Montáž, istič 3-pólový</t>
  </si>
  <si>
    <t xml:space="preserve">358 510043   </t>
  </si>
  <si>
    <t>Istič 16 A, 3-pólový, charakt.C</t>
  </si>
  <si>
    <t xml:space="preserve">21019-0051   </t>
  </si>
  <si>
    <t>Montáž rozvádzača RO</t>
  </si>
  <si>
    <t xml:space="preserve">357 001658   </t>
  </si>
  <si>
    <t>Rozvádzač oceľ.plech na omietku, krytie min.IP 44</t>
  </si>
  <si>
    <t xml:space="preserve">358 080019   </t>
  </si>
  <si>
    <t>Vypínač 32 A /3p, 400V/50 Hz</t>
  </si>
  <si>
    <t xml:space="preserve">358 550040   </t>
  </si>
  <si>
    <t>Vypínač 20 A / 3p, IP 64</t>
  </si>
  <si>
    <t xml:space="preserve">95010-1001   </t>
  </si>
  <si>
    <t>Odborná prehliadka</t>
  </si>
  <si>
    <t>hod</t>
  </si>
  <si>
    <t xml:space="preserve">21020-2030   </t>
  </si>
  <si>
    <t>Montáž svietidlo uličné cestné na výložník</t>
  </si>
  <si>
    <t xml:space="preserve">348 102030   </t>
  </si>
  <si>
    <t>SVIETIDLÁ LED- AMI   115   W, IP 65</t>
  </si>
  <si>
    <t xml:space="preserve">21022-0022   </t>
  </si>
  <si>
    <t>Montáž uzemňovacieho vedenia v zemi FeZn 10 mm</t>
  </si>
  <si>
    <t xml:space="preserve">354 900001   </t>
  </si>
  <si>
    <t>Pozinkovaný vodič uzemňovací FeZn 10 mm</t>
  </si>
  <si>
    <t xml:space="preserve">21022-0301   </t>
  </si>
  <si>
    <t>montáž bleskozvod.svorky do 2 skrutiek</t>
  </si>
  <si>
    <t xml:space="preserve">21328-0050   </t>
  </si>
  <si>
    <t>PPV</t>
  </si>
  <si>
    <t xml:space="preserve">215  -       </t>
  </si>
  <si>
    <t>Stožiarová svorkovnica pre min.2 káble 5x6 ,2-obvodová</t>
  </si>
  <si>
    <t xml:space="preserve">2151 -       </t>
  </si>
  <si>
    <t>Poistková vložka D01 /E14/, 10 AgG</t>
  </si>
  <si>
    <t xml:space="preserve">22053-0931   </t>
  </si>
  <si>
    <t>Montáž stĺpa SO</t>
  </si>
  <si>
    <t xml:space="preserve">316 720116   </t>
  </si>
  <si>
    <t>Stožiar osvetľovací 6 m zinkovaný, hr.steny 3,5 mm</t>
  </si>
  <si>
    <t xml:space="preserve">341 203120   </t>
  </si>
  <si>
    <t>T výložník na montáž 2 svietidiel</t>
  </si>
  <si>
    <t xml:space="preserve">341 2031201  </t>
  </si>
  <si>
    <t>Rúrka FXP 40</t>
  </si>
  <si>
    <t xml:space="preserve">354 904017   </t>
  </si>
  <si>
    <t>Svorka pripojovacia SP1 a spojovacia SS</t>
  </si>
  <si>
    <t xml:space="preserve">21081-0046   </t>
  </si>
  <si>
    <t>Montáž kábel CYKY - J 3x1,5</t>
  </si>
  <si>
    <t xml:space="preserve">341 203110   </t>
  </si>
  <si>
    <t>Kábel CYKY- J 3x1,5</t>
  </si>
  <si>
    <t xml:space="preserve">21081-0047   </t>
  </si>
  <si>
    <t>Montáž kábel CYKY- J 5x2,5</t>
  </si>
  <si>
    <t>921</t>
  </si>
  <si>
    <t xml:space="preserve">21081-0057   </t>
  </si>
  <si>
    <t>Montáž, kábel Cu 750V uložený pevne CYKY 5x6</t>
  </si>
  <si>
    <t>45.31.1*</t>
  </si>
  <si>
    <t xml:space="preserve">341 2031101  </t>
  </si>
  <si>
    <t>Kábel CYKY- J 5x2,5</t>
  </si>
  <si>
    <t xml:space="preserve">341 203M330  </t>
  </si>
  <si>
    <t>Kábel Cu 750V : CYKY-J 5x6</t>
  </si>
  <si>
    <t>31.30.13</t>
  </si>
  <si>
    <t xml:space="preserve">CYKY 5x6            </t>
  </si>
  <si>
    <t>700</t>
  </si>
  <si>
    <t xml:space="preserve">46020-0283   </t>
  </si>
  <si>
    <t>Káblové ryhy š.50, h.100 cm, zem.tr.3</t>
  </si>
  <si>
    <t>I</t>
  </si>
  <si>
    <t xml:space="preserve">46042-0022   </t>
  </si>
  <si>
    <t>Zriadenie káblového lôžka 10 cm pieskom</t>
  </si>
  <si>
    <t xml:space="preserve">46049-0012   </t>
  </si>
  <si>
    <t>Zakrytie káblov výstražnou fóliou   PVC šírky 33 cm</t>
  </si>
  <si>
    <t xml:space="preserve">46056-0283   </t>
  </si>
  <si>
    <t>Zásyp ryhy š.50, h.100 cm, zem.tr.3</t>
  </si>
  <si>
    <t xml:space="preserve">46062-0013   </t>
  </si>
  <si>
    <t>Provizórna úprava terénu, zem.tr.3 + výsev trávy</t>
  </si>
  <si>
    <t xml:space="preserve">99021-0292   </t>
  </si>
  <si>
    <t>Presun hmôt pre M 21, výška 12 m</t>
  </si>
  <si>
    <t xml:space="preserve">283 230262   </t>
  </si>
  <si>
    <t>Výstražná fólia PVC hr.0,60 mm, š.22 cm červená</t>
  </si>
  <si>
    <t xml:space="preserve">583 311110   </t>
  </si>
  <si>
    <t>Piesok 0-4 pre lôžko a obsyp</t>
  </si>
  <si>
    <t xml:space="preserve">M21 - 155 Elektromontáže  spolu: </t>
  </si>
  <si>
    <t xml:space="preserve">PRÁCE A DODÁVKY M  spolu: </t>
  </si>
  <si>
    <t>PRÁCE A DODÁVKY INÉ</t>
  </si>
  <si>
    <t xml:space="preserve">01010-1240   </t>
  </si>
  <si>
    <t>Zariadenie staveniska</t>
  </si>
  <si>
    <t xml:space="preserve">11001-0      </t>
  </si>
  <si>
    <t>Vytýčenie stavby</t>
  </si>
  <si>
    <t xml:space="preserve">PRÁCE A DODÁVKY INÉ  spolu: </t>
  </si>
  <si>
    <t>Za rozpočet celkom</t>
  </si>
  <si>
    <t>Obec Dvorec , Dvorec 69 , 956 55 Veľké Chlievany</t>
  </si>
  <si>
    <t>Odberateľ: Obec Dvorec , Dvorec 69 , 956 55 Veľké Chlievany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</si>
</sst>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7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90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90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94" fontId="4" fillId="0" borderId="13" xfId="70" applyNumberFormat="1" applyFont="1" applyBorder="1" applyAlignment="1">
      <alignment horizontal="left" vertical="center"/>
      <protection/>
    </xf>
    <xf numFmtId="194" fontId="4" fillId="0" borderId="47" xfId="70" applyNumberFormat="1" applyFont="1" applyBorder="1" applyAlignment="1">
      <alignment horizontal="left" vertical="center"/>
      <protection/>
    </xf>
    <xf numFmtId="193" fontId="4" fillId="0" borderId="13" xfId="70" applyNumberFormat="1" applyFont="1" applyBorder="1" applyAlignment="1">
      <alignment horizontal="right" vertical="center"/>
      <protection/>
    </xf>
    <xf numFmtId="193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2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14" fontId="4" fillId="0" borderId="42" xfId="70" applyNumberFormat="1" applyFont="1" applyBorder="1" applyAlignment="1">
      <alignment horizontal="left" vertical="center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U10" sqref="U10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/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96" t="s">
        <v>3</v>
      </c>
      <c r="AA1" s="96" t="s">
        <v>4</v>
      </c>
      <c r="AB1" s="96" t="s">
        <v>5</v>
      </c>
      <c r="AC1" s="96" t="s">
        <v>6</v>
      </c>
      <c r="AD1" s="96" t="s">
        <v>7</v>
      </c>
    </row>
    <row r="2" spans="2:30" ht="18" customHeight="1" thickTop="1">
      <c r="B2" s="11" t="s">
        <v>104</v>
      </c>
      <c r="C2" s="12"/>
      <c r="D2" s="12"/>
      <c r="E2" s="12"/>
      <c r="F2" s="12"/>
      <c r="G2" s="13" t="s">
        <v>8</v>
      </c>
      <c r="H2" s="12"/>
      <c r="I2" s="12"/>
      <c r="J2" s="13" t="s">
        <v>9</v>
      </c>
      <c r="K2" s="12"/>
      <c r="L2" s="12"/>
      <c r="M2" s="14"/>
      <c r="Z2" s="96" t="s">
        <v>10</v>
      </c>
      <c r="AA2" s="98" t="s">
        <v>11</v>
      </c>
      <c r="AB2" s="98" t="s">
        <v>12</v>
      </c>
      <c r="AC2" s="98"/>
      <c r="AD2" s="97"/>
    </row>
    <row r="3" spans="2:30" ht="18" customHeight="1">
      <c r="B3" s="15" t="s">
        <v>1</v>
      </c>
      <c r="C3" s="16"/>
      <c r="D3" s="16"/>
      <c r="E3" s="16"/>
      <c r="F3" s="16"/>
      <c r="G3" s="17" t="s">
        <v>105</v>
      </c>
      <c r="H3" s="16"/>
      <c r="I3" s="16"/>
      <c r="J3" s="17" t="s">
        <v>13</v>
      </c>
      <c r="K3" s="16" t="s">
        <v>106</v>
      </c>
      <c r="L3" s="16"/>
      <c r="M3" s="18"/>
      <c r="Z3" s="96" t="s">
        <v>14</v>
      </c>
      <c r="AA3" s="98" t="s">
        <v>15</v>
      </c>
      <c r="AB3" s="98" t="s">
        <v>12</v>
      </c>
      <c r="AC3" s="98" t="s">
        <v>16</v>
      </c>
      <c r="AD3" s="97" t="s">
        <v>17</v>
      </c>
    </row>
    <row r="4" spans="2:30" ht="18" customHeight="1" thickBot="1">
      <c r="B4" s="19" t="s">
        <v>1</v>
      </c>
      <c r="C4" s="20"/>
      <c r="D4" s="20"/>
      <c r="E4" s="20"/>
      <c r="F4" s="20"/>
      <c r="G4" s="21"/>
      <c r="H4" s="20"/>
      <c r="I4" s="20"/>
      <c r="J4" s="21" t="s">
        <v>18</v>
      </c>
      <c r="K4" s="20" t="s">
        <v>107</v>
      </c>
      <c r="L4" s="20" t="s">
        <v>19</v>
      </c>
      <c r="M4" s="22"/>
      <c r="Z4" s="96" t="s">
        <v>20</v>
      </c>
      <c r="AA4" s="98" t="s">
        <v>21</v>
      </c>
      <c r="AB4" s="98" t="s">
        <v>12</v>
      </c>
      <c r="AC4" s="98"/>
      <c r="AD4" s="97"/>
    </row>
    <row r="5" spans="2:30" ht="18" customHeight="1" thickTop="1">
      <c r="B5" s="11" t="s">
        <v>22</v>
      </c>
      <c r="C5" s="12"/>
      <c r="D5" s="12" t="s">
        <v>430</v>
      </c>
      <c r="E5" s="12"/>
      <c r="F5" s="12"/>
      <c r="G5" s="68" t="s">
        <v>108</v>
      </c>
      <c r="H5" s="12"/>
      <c r="I5" s="12"/>
      <c r="J5" s="12" t="s">
        <v>23</v>
      </c>
      <c r="K5" s="12">
        <v>310387</v>
      </c>
      <c r="L5" s="12" t="s">
        <v>24</v>
      </c>
      <c r="M5" s="14"/>
      <c r="Z5" s="96" t="s">
        <v>25</v>
      </c>
      <c r="AA5" s="98" t="s">
        <v>15</v>
      </c>
      <c r="AB5" s="98" t="s">
        <v>12</v>
      </c>
      <c r="AC5" s="98" t="s">
        <v>16</v>
      </c>
      <c r="AD5" s="97" t="s">
        <v>17</v>
      </c>
    </row>
    <row r="6" spans="2:13" ht="18" customHeight="1">
      <c r="B6" s="15" t="s">
        <v>26</v>
      </c>
      <c r="C6" s="16"/>
      <c r="D6" s="16"/>
      <c r="E6" s="16"/>
      <c r="F6" s="16"/>
      <c r="G6" s="69" t="s">
        <v>108</v>
      </c>
      <c r="H6" s="16"/>
      <c r="I6" s="16"/>
      <c r="J6" s="16" t="s">
        <v>23</v>
      </c>
      <c r="K6" s="16"/>
      <c r="L6" s="16" t="s">
        <v>24</v>
      </c>
      <c r="M6" s="18"/>
    </row>
    <row r="7" spans="2:13" ht="18" customHeight="1" thickBot="1">
      <c r="B7" s="19" t="s">
        <v>27</v>
      </c>
      <c r="C7" s="20"/>
      <c r="D7" s="20" t="s">
        <v>109</v>
      </c>
      <c r="E7" s="20"/>
      <c r="F7" s="20"/>
      <c r="G7" s="70" t="s">
        <v>110</v>
      </c>
      <c r="H7" s="20" t="s">
        <v>111</v>
      </c>
      <c r="I7" s="20"/>
      <c r="J7" s="20" t="s">
        <v>23</v>
      </c>
      <c r="K7" s="20">
        <v>43905374</v>
      </c>
      <c r="L7" s="20" t="s">
        <v>24</v>
      </c>
      <c r="M7" s="22">
        <v>2022514879</v>
      </c>
    </row>
    <row r="8" spans="2:13" ht="18" customHeight="1" thickTop="1">
      <c r="B8" s="71"/>
      <c r="C8" s="75"/>
      <c r="D8" s="76"/>
      <c r="E8" s="78"/>
      <c r="F8" s="82">
        <f>IF(B8&lt;&gt;0,ROUND($M$26/B8,0),0)</f>
        <v>0</v>
      </c>
      <c r="G8" s="68"/>
      <c r="H8" s="75"/>
      <c r="I8" s="82">
        <f>IF(G8&lt;&gt;0,ROUND($M$26/G8,0),0)</f>
        <v>0</v>
      </c>
      <c r="J8" s="13"/>
      <c r="K8" s="75"/>
      <c r="L8" s="78"/>
      <c r="M8" s="84">
        <f>IF(J8&lt;&gt;0,ROUND($M$26/J8,0),0)</f>
        <v>0</v>
      </c>
    </row>
    <row r="9" spans="2:13" ht="18" customHeight="1" thickBot="1">
      <c r="B9" s="72"/>
      <c r="C9" s="73"/>
      <c r="D9" s="77"/>
      <c r="E9" s="79"/>
      <c r="F9" s="83">
        <f>IF(B9&lt;&gt;0,ROUND($M$26/B9,0),0)</f>
        <v>0</v>
      </c>
      <c r="G9" s="74"/>
      <c r="H9" s="73"/>
      <c r="I9" s="83">
        <f>IF(G9&lt;&gt;0,ROUND($M$26/G9,0),0)</f>
        <v>0</v>
      </c>
      <c r="J9" s="74"/>
      <c r="K9" s="73"/>
      <c r="L9" s="79"/>
      <c r="M9" s="85">
        <f>IF(J9&lt;&gt;0,ROUND($M$26/J9,0),0)</f>
        <v>0</v>
      </c>
    </row>
    <row r="10" spans="2:13" ht="18" customHeight="1" thickTop="1">
      <c r="B10" s="63" t="s">
        <v>28</v>
      </c>
      <c r="C10" s="24" t="s">
        <v>29</v>
      </c>
      <c r="D10" s="25" t="s">
        <v>30</v>
      </c>
      <c r="E10" s="25" t="s">
        <v>31</v>
      </c>
      <c r="F10" s="26" t="s">
        <v>32</v>
      </c>
      <c r="G10" s="63" t="s">
        <v>33</v>
      </c>
      <c r="H10" s="27" t="s">
        <v>34</v>
      </c>
      <c r="I10" s="28"/>
      <c r="J10" s="63" t="s">
        <v>35</v>
      </c>
      <c r="K10" s="27" t="s">
        <v>36</v>
      </c>
      <c r="L10" s="29"/>
      <c r="M10" s="28"/>
    </row>
    <row r="11" spans="2:13" ht="18" customHeight="1">
      <c r="B11" s="30">
        <v>1</v>
      </c>
      <c r="C11" s="31" t="s">
        <v>37</v>
      </c>
      <c r="D11" s="111">
        <f>'Zadanie '!H105</f>
        <v>0</v>
      </c>
      <c r="E11" s="111">
        <f>'Zadanie '!I105</f>
        <v>0</v>
      </c>
      <c r="F11" s="112">
        <f>D11+E11</f>
        <v>0</v>
      </c>
      <c r="G11" s="30">
        <v>6</v>
      </c>
      <c r="H11" s="31" t="s">
        <v>112</v>
      </c>
      <c r="I11" s="112">
        <v>0</v>
      </c>
      <c r="J11" s="30">
        <v>11</v>
      </c>
      <c r="K11" s="32" t="s">
        <v>115</v>
      </c>
      <c r="L11" s="33">
        <v>0</v>
      </c>
      <c r="M11" s="112">
        <v>0</v>
      </c>
    </row>
    <row r="12" spans="2:13" ht="18" customHeight="1">
      <c r="B12" s="34">
        <v>2</v>
      </c>
      <c r="C12" s="35" t="s">
        <v>38</v>
      </c>
      <c r="D12" s="113"/>
      <c r="E12" s="113"/>
      <c r="F12" s="112">
        <f>D12+E12</f>
        <v>0</v>
      </c>
      <c r="G12" s="34">
        <v>7</v>
      </c>
      <c r="H12" s="35" t="s">
        <v>113</v>
      </c>
      <c r="I12" s="114">
        <v>0</v>
      </c>
      <c r="J12" s="34">
        <v>12</v>
      </c>
      <c r="K12" s="36" t="s">
        <v>116</v>
      </c>
      <c r="L12" s="37">
        <v>0</v>
      </c>
      <c r="M12" s="114">
        <v>0</v>
      </c>
    </row>
    <row r="13" spans="2:13" ht="18" customHeight="1">
      <c r="B13" s="34">
        <v>3</v>
      </c>
      <c r="C13" s="35" t="s">
        <v>39</v>
      </c>
      <c r="D13" s="113">
        <f>'Zadanie '!H145</f>
        <v>0</v>
      </c>
      <c r="E13" s="113">
        <f>'Zadanie '!I145</f>
        <v>0</v>
      </c>
      <c r="F13" s="112">
        <f>D13+E13</f>
        <v>0</v>
      </c>
      <c r="G13" s="34">
        <v>8</v>
      </c>
      <c r="H13" s="35" t="s">
        <v>114</v>
      </c>
      <c r="I13" s="114">
        <v>0</v>
      </c>
      <c r="J13" s="34">
        <v>13</v>
      </c>
      <c r="K13" s="36" t="s">
        <v>117</v>
      </c>
      <c r="L13" s="37">
        <v>0</v>
      </c>
      <c r="M13" s="114">
        <v>0</v>
      </c>
    </row>
    <row r="14" spans="2:13" ht="18" customHeight="1" thickBot="1">
      <c r="B14" s="34">
        <v>4</v>
      </c>
      <c r="C14" s="35" t="s">
        <v>40</v>
      </c>
      <c r="D14" s="113">
        <f>'Zadanie '!H153</f>
        <v>0</v>
      </c>
      <c r="E14" s="113">
        <f>'Zadanie '!I153</f>
        <v>0</v>
      </c>
      <c r="F14" s="115">
        <f>D14+E14</f>
        <v>0</v>
      </c>
      <c r="G14" s="34">
        <v>9</v>
      </c>
      <c r="H14" s="35" t="s">
        <v>1</v>
      </c>
      <c r="I14" s="114">
        <v>0</v>
      </c>
      <c r="J14" s="34">
        <v>14</v>
      </c>
      <c r="K14" s="36" t="s">
        <v>1</v>
      </c>
      <c r="L14" s="37">
        <v>0</v>
      </c>
      <c r="M14" s="114">
        <v>0</v>
      </c>
    </row>
    <row r="15" spans="2:13" ht="18" customHeight="1" thickBot="1">
      <c r="B15" s="38">
        <v>5</v>
      </c>
      <c r="C15" s="39" t="s">
        <v>41</v>
      </c>
      <c r="D15" s="116">
        <f>SUM(D11:D14)</f>
        <v>0</v>
      </c>
      <c r="E15" s="117">
        <f>SUM(E11:E14)</f>
        <v>0</v>
      </c>
      <c r="F15" s="118">
        <f>SUM(F11:F14)</f>
        <v>0</v>
      </c>
      <c r="G15" s="40">
        <v>10</v>
      </c>
      <c r="H15" s="41" t="s">
        <v>42</v>
      </c>
      <c r="I15" s="118">
        <f>SUM(I11:I14)</f>
        <v>0</v>
      </c>
      <c r="J15" s="38">
        <v>15</v>
      </c>
      <c r="K15" s="42"/>
      <c r="L15" s="43" t="s">
        <v>43</v>
      </c>
      <c r="M15" s="118">
        <f>SUM(M11:M14)</f>
        <v>0</v>
      </c>
    </row>
    <row r="16" spans="2:13" ht="18" customHeight="1" thickTop="1">
      <c r="B16" s="44" t="s">
        <v>44</v>
      </c>
      <c r="C16" s="45"/>
      <c r="D16" s="45"/>
      <c r="E16" s="45"/>
      <c r="F16" s="46"/>
      <c r="G16" s="44" t="s">
        <v>45</v>
      </c>
      <c r="H16" s="45"/>
      <c r="I16" s="47"/>
      <c r="J16" s="63" t="s">
        <v>46</v>
      </c>
      <c r="K16" s="27" t="s">
        <v>47</v>
      </c>
      <c r="L16" s="29"/>
      <c r="M16" s="64"/>
    </row>
    <row r="17" spans="2:13" ht="18" customHeight="1">
      <c r="B17" s="48"/>
      <c r="C17" s="49" t="s">
        <v>48</v>
      </c>
      <c r="D17" s="126">
        <v>43038</v>
      </c>
      <c r="E17" s="49" t="s">
        <v>49</v>
      </c>
      <c r="F17" s="50"/>
      <c r="G17" s="48"/>
      <c r="H17" s="51"/>
      <c r="I17" s="52"/>
      <c r="J17" s="34">
        <v>16</v>
      </c>
      <c r="K17" s="36" t="s">
        <v>50</v>
      </c>
      <c r="L17" s="53"/>
      <c r="M17" s="114">
        <v>0</v>
      </c>
    </row>
    <row r="18" spans="2:13" ht="18" customHeight="1">
      <c r="B18" s="54"/>
      <c r="C18" s="51" t="s">
        <v>51</v>
      </c>
      <c r="D18" s="51"/>
      <c r="E18" s="51"/>
      <c r="F18" s="55"/>
      <c r="G18" s="54"/>
      <c r="H18" s="51" t="s">
        <v>48</v>
      </c>
      <c r="I18" s="52"/>
      <c r="J18" s="34">
        <v>17</v>
      </c>
      <c r="K18" s="36" t="s">
        <v>118</v>
      </c>
      <c r="L18" s="53"/>
      <c r="M18" s="114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119</v>
      </c>
      <c r="L19" s="53"/>
      <c r="M19" s="114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49</v>
      </c>
      <c r="I20" s="52"/>
      <c r="J20" s="34">
        <v>19</v>
      </c>
      <c r="K20" s="36" t="s">
        <v>1</v>
      </c>
      <c r="L20" s="53"/>
      <c r="M20" s="114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51</v>
      </c>
      <c r="I21" s="52"/>
      <c r="J21" s="38">
        <v>20</v>
      </c>
      <c r="K21" s="42"/>
      <c r="L21" s="43" t="s">
        <v>52</v>
      </c>
      <c r="M21" s="118">
        <f>SUM(M17:M20)</f>
        <v>0</v>
      </c>
    </row>
    <row r="22" spans="2:13" ht="18" customHeight="1" thickTop="1">
      <c r="B22" s="44" t="s">
        <v>53</v>
      </c>
      <c r="C22" s="45"/>
      <c r="D22" s="45"/>
      <c r="E22" s="45"/>
      <c r="F22" s="46"/>
      <c r="G22" s="48"/>
      <c r="H22" s="51"/>
      <c r="I22" s="52"/>
      <c r="J22" s="63" t="s">
        <v>54</v>
      </c>
      <c r="K22" s="27" t="s">
        <v>55</v>
      </c>
      <c r="L22" s="29"/>
      <c r="M22" s="64"/>
    </row>
    <row r="23" spans="2:13" ht="18" customHeight="1">
      <c r="B23" s="48"/>
      <c r="C23" s="49" t="s">
        <v>48</v>
      </c>
      <c r="D23" s="49"/>
      <c r="E23" s="49" t="s">
        <v>49</v>
      </c>
      <c r="F23" s="50"/>
      <c r="G23" s="48"/>
      <c r="H23" s="51"/>
      <c r="I23" s="52"/>
      <c r="J23" s="30">
        <v>21</v>
      </c>
      <c r="K23" s="32"/>
      <c r="L23" s="57" t="s">
        <v>56</v>
      </c>
      <c r="M23" s="112">
        <f>ROUND(F15,2)+I15+M15+M21</f>
        <v>0</v>
      </c>
    </row>
    <row r="24" spans="2:13" ht="18" customHeight="1">
      <c r="B24" s="54"/>
      <c r="C24" s="51" t="s">
        <v>51</v>
      </c>
      <c r="D24" s="51"/>
      <c r="E24" s="51"/>
      <c r="F24" s="55"/>
      <c r="G24" s="48"/>
      <c r="H24" s="51"/>
      <c r="I24" s="52"/>
      <c r="J24" s="34">
        <v>22</v>
      </c>
      <c r="K24" s="36" t="s">
        <v>120</v>
      </c>
      <c r="L24" s="119">
        <f>M23-L25</f>
        <v>0</v>
      </c>
      <c r="M24" s="114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121</v>
      </c>
      <c r="L25" s="119">
        <f>SUMIF('Zadanie '!O11:O9995,0,'Zadanie '!J11:J9995)</f>
        <v>0</v>
      </c>
      <c r="M25" s="114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57</v>
      </c>
      <c r="M26" s="118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58</v>
      </c>
      <c r="K27" s="66" t="s">
        <v>122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5"/>
  <sheetViews>
    <sheetView showGridLines="0" tabSelected="1" zoomScalePageLayoutView="0" workbookViewId="0" topLeftCell="A1">
      <selection activeCell="M20" sqref="M20"/>
    </sheetView>
  </sheetViews>
  <sheetFormatPr defaultColWidth="9.140625" defaultRowHeight="12.75"/>
  <cols>
    <col min="1" max="1" width="6.7109375" style="87" customWidth="1"/>
    <col min="2" max="2" width="3.7109375" style="88" customWidth="1"/>
    <col min="3" max="3" width="11.140625" style="89" customWidth="1"/>
    <col min="4" max="4" width="47.00390625" style="110" customWidth="1"/>
    <col min="5" max="5" width="11.28125" style="91" customWidth="1"/>
    <col min="6" max="6" width="5.8515625" style="90" customWidth="1"/>
    <col min="7" max="7" width="8.7109375" style="92" customWidth="1"/>
    <col min="8" max="10" width="9.7109375" style="92" customWidth="1"/>
    <col min="11" max="11" width="7.421875" style="93" customWidth="1"/>
    <col min="12" max="12" width="8.28125" style="93" customWidth="1"/>
    <col min="13" max="13" width="7.140625" style="91" customWidth="1"/>
    <col min="14" max="14" width="7.00390625" style="91" customWidth="1"/>
    <col min="15" max="15" width="3.57421875" style="90" customWidth="1"/>
    <col min="16" max="16" width="12.7109375" style="90" customWidth="1"/>
    <col min="17" max="19" width="11.28125" style="91" customWidth="1"/>
    <col min="20" max="20" width="10.57421875" style="94" customWidth="1"/>
    <col min="21" max="21" width="10.28125" style="94" customWidth="1"/>
    <col min="22" max="22" width="5.7109375" style="94" customWidth="1"/>
    <col min="23" max="23" width="9.140625" style="91" customWidth="1"/>
    <col min="24" max="25" width="9.140625" style="90" customWidth="1"/>
    <col min="26" max="26" width="7.57421875" style="89" customWidth="1"/>
    <col min="27" max="27" width="24.8515625" style="89" customWidth="1"/>
    <col min="28" max="28" width="4.28125" style="90" customWidth="1"/>
    <col min="29" max="29" width="8.28125" style="90" customWidth="1"/>
    <col min="30" max="30" width="8.7109375" style="90" customWidth="1"/>
    <col min="31" max="34" width="9.140625" style="90" customWidth="1"/>
    <col min="35" max="16384" width="9.140625" style="1" customWidth="1"/>
  </cols>
  <sheetData>
    <row r="1" spans="1:34" ht="12.75">
      <c r="A1" s="9" t="s">
        <v>431</v>
      </c>
      <c r="B1" s="1"/>
      <c r="C1" s="1"/>
      <c r="D1" s="1"/>
      <c r="E1" s="1"/>
      <c r="F1" s="1"/>
      <c r="G1" s="6"/>
      <c r="H1" s="1"/>
      <c r="I1" s="9" t="s">
        <v>98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95" t="s">
        <v>3</v>
      </c>
      <c r="AA1" s="95" t="s">
        <v>4</v>
      </c>
      <c r="AB1" s="96" t="s">
        <v>5</v>
      </c>
      <c r="AC1" s="96" t="s">
        <v>6</v>
      </c>
      <c r="AD1" s="96" t="s">
        <v>7</v>
      </c>
      <c r="AE1" s="1"/>
      <c r="AF1" s="1"/>
      <c r="AG1" s="1"/>
      <c r="AH1" s="1"/>
    </row>
    <row r="2" spans="1:34" ht="12.75">
      <c r="A2" s="9" t="s">
        <v>99</v>
      </c>
      <c r="B2" s="1"/>
      <c r="C2" s="1"/>
      <c r="D2" s="1"/>
      <c r="E2" s="1"/>
      <c r="F2" s="1"/>
      <c r="G2" s="6"/>
      <c r="H2" s="8"/>
      <c r="I2" s="9" t="s">
        <v>100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95" t="s">
        <v>10</v>
      </c>
      <c r="AA2" s="97" t="s">
        <v>66</v>
      </c>
      <c r="AB2" s="98" t="s">
        <v>12</v>
      </c>
      <c r="AC2" s="98"/>
      <c r="AD2" s="97"/>
      <c r="AE2" s="1"/>
      <c r="AF2" s="1"/>
      <c r="AG2" s="1"/>
      <c r="AH2" s="1"/>
    </row>
    <row r="3" spans="1:34" ht="12.75">
      <c r="A3" s="9" t="s">
        <v>59</v>
      </c>
      <c r="B3" s="1"/>
      <c r="C3" s="1"/>
      <c r="D3" s="1"/>
      <c r="E3" s="1"/>
      <c r="F3" s="1"/>
      <c r="G3" s="6"/>
      <c r="H3" s="1"/>
      <c r="I3" s="9" t="s">
        <v>101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95" t="s">
        <v>14</v>
      </c>
      <c r="AA3" s="97" t="s">
        <v>67</v>
      </c>
      <c r="AB3" s="98" t="s">
        <v>12</v>
      </c>
      <c r="AC3" s="98" t="s">
        <v>16</v>
      </c>
      <c r="AD3" s="97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95" t="s">
        <v>20</v>
      </c>
      <c r="AA4" s="97" t="s">
        <v>68</v>
      </c>
      <c r="AB4" s="98" t="s">
        <v>12</v>
      </c>
      <c r="AC4" s="98"/>
      <c r="AD4" s="97"/>
      <c r="AE4" s="1"/>
      <c r="AF4" s="1"/>
      <c r="AG4" s="1"/>
      <c r="AH4" s="1"/>
    </row>
    <row r="5" spans="1:34" ht="12.75">
      <c r="A5" s="9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95" t="s">
        <v>25</v>
      </c>
      <c r="AA5" s="97" t="s">
        <v>67</v>
      </c>
      <c r="AB5" s="98" t="s">
        <v>12</v>
      </c>
      <c r="AC5" s="98" t="s">
        <v>16</v>
      </c>
      <c r="AD5" s="97" t="s">
        <v>17</v>
      </c>
      <c r="AE5" s="1"/>
      <c r="AF5" s="1"/>
      <c r="AG5" s="1"/>
      <c r="AH5" s="1"/>
    </row>
    <row r="6" spans="1:34" ht="12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99" t="s">
        <v>69</v>
      </c>
      <c r="B9" s="99" t="s">
        <v>70</v>
      </c>
      <c r="C9" s="99" t="s">
        <v>71</v>
      </c>
      <c r="D9" s="99" t="s">
        <v>72</v>
      </c>
      <c r="E9" s="99" t="s">
        <v>73</v>
      </c>
      <c r="F9" s="99" t="s">
        <v>74</v>
      </c>
      <c r="G9" s="99" t="s">
        <v>75</v>
      </c>
      <c r="H9" s="99" t="s">
        <v>30</v>
      </c>
      <c r="I9" s="99" t="s">
        <v>60</v>
      </c>
      <c r="J9" s="99" t="s">
        <v>61</v>
      </c>
      <c r="K9" s="100" t="s">
        <v>62</v>
      </c>
      <c r="L9" s="101"/>
      <c r="M9" s="102" t="s">
        <v>63</v>
      </c>
      <c r="N9" s="101"/>
      <c r="O9" s="99" t="s">
        <v>2</v>
      </c>
      <c r="P9" s="104" t="s">
        <v>76</v>
      </c>
      <c r="Q9" s="103" t="s">
        <v>73</v>
      </c>
      <c r="R9" s="103" t="s">
        <v>73</v>
      </c>
      <c r="S9" s="104" t="s">
        <v>73</v>
      </c>
      <c r="T9" s="80" t="s">
        <v>77</v>
      </c>
      <c r="U9" s="80" t="s">
        <v>78</v>
      </c>
      <c r="V9" s="80" t="s">
        <v>79</v>
      </c>
      <c r="W9" s="81" t="s">
        <v>65</v>
      </c>
      <c r="X9" s="81" t="s">
        <v>80</v>
      </c>
      <c r="Y9" s="81" t="s">
        <v>81</v>
      </c>
      <c r="Z9" s="86" t="s">
        <v>82</v>
      </c>
      <c r="AA9" s="86" t="s">
        <v>83</v>
      </c>
      <c r="AB9" s="1" t="s">
        <v>79</v>
      </c>
      <c r="AC9" s="1"/>
      <c r="AD9" s="1"/>
      <c r="AE9" s="1"/>
      <c r="AF9" s="1"/>
      <c r="AG9" s="1"/>
      <c r="AH9" s="1"/>
    </row>
    <row r="10" spans="1:34" ht="12.75">
      <c r="A10" s="105" t="s">
        <v>84</v>
      </c>
      <c r="B10" s="105" t="s">
        <v>85</v>
      </c>
      <c r="C10" s="106"/>
      <c r="D10" s="105" t="s">
        <v>86</v>
      </c>
      <c r="E10" s="105" t="s">
        <v>87</v>
      </c>
      <c r="F10" s="105" t="s">
        <v>88</v>
      </c>
      <c r="G10" s="105" t="s">
        <v>89</v>
      </c>
      <c r="H10" s="105"/>
      <c r="I10" s="105" t="s">
        <v>64</v>
      </c>
      <c r="J10" s="105"/>
      <c r="K10" s="105" t="s">
        <v>75</v>
      </c>
      <c r="L10" s="105" t="s">
        <v>61</v>
      </c>
      <c r="M10" s="107" t="s">
        <v>75</v>
      </c>
      <c r="N10" s="105" t="s">
        <v>61</v>
      </c>
      <c r="O10" s="105" t="s">
        <v>90</v>
      </c>
      <c r="P10" s="109"/>
      <c r="Q10" s="108" t="s">
        <v>91</v>
      </c>
      <c r="R10" s="108" t="s">
        <v>92</v>
      </c>
      <c r="S10" s="109" t="s">
        <v>93</v>
      </c>
      <c r="T10" s="80" t="s">
        <v>94</v>
      </c>
      <c r="U10" s="80" t="s">
        <v>95</v>
      </c>
      <c r="V10" s="80" t="s">
        <v>96</v>
      </c>
      <c r="W10" s="5"/>
      <c r="X10" s="1"/>
      <c r="Y10" s="1"/>
      <c r="Z10" s="86" t="s">
        <v>97</v>
      </c>
      <c r="AA10" s="86" t="s">
        <v>84</v>
      </c>
      <c r="AB10" s="1" t="s">
        <v>103</v>
      </c>
      <c r="AC10" s="1"/>
      <c r="AD10" s="1"/>
      <c r="AE10" s="1"/>
      <c r="AF10" s="1"/>
      <c r="AG10" s="1"/>
      <c r="AH10" s="1"/>
    </row>
    <row r="12" ht="12.75">
      <c r="B12" s="120" t="s">
        <v>123</v>
      </c>
    </row>
    <row r="13" ht="12.75">
      <c r="B13" s="89" t="s">
        <v>124</v>
      </c>
    </row>
    <row r="14" spans="1:28" ht="12.75">
      <c r="A14" s="87">
        <v>1</v>
      </c>
      <c r="B14" s="88" t="s">
        <v>125</v>
      </c>
      <c r="C14" s="89" t="s">
        <v>126</v>
      </c>
      <c r="D14" s="110" t="s">
        <v>127</v>
      </c>
      <c r="E14" s="91">
        <v>92.05</v>
      </c>
      <c r="F14" s="90" t="s">
        <v>128</v>
      </c>
      <c r="H14" s="92">
        <f>ROUND(E14*G14,2)</f>
        <v>0</v>
      </c>
      <c r="J14" s="92">
        <f>ROUND(E14*G14,2)</f>
        <v>0</v>
      </c>
      <c r="O14" s="90">
        <v>20</v>
      </c>
      <c r="P14" s="90">
        <v>1</v>
      </c>
      <c r="V14" s="94" t="s">
        <v>54</v>
      </c>
      <c r="W14" s="91">
        <v>1.197</v>
      </c>
      <c r="Z14" s="89" t="s">
        <v>129</v>
      </c>
      <c r="AB14" s="90">
        <v>1</v>
      </c>
    </row>
    <row r="15" spans="1:28" ht="12.75">
      <c r="A15" s="87">
        <v>2</v>
      </c>
      <c r="B15" s="88" t="s">
        <v>130</v>
      </c>
      <c r="C15" s="89" t="s">
        <v>131</v>
      </c>
      <c r="D15" s="110" t="s">
        <v>132</v>
      </c>
      <c r="E15" s="91">
        <v>78.9</v>
      </c>
      <c r="F15" s="90" t="s">
        <v>128</v>
      </c>
      <c r="H15" s="92">
        <f>ROUND(E15*G15,2)</f>
        <v>0</v>
      </c>
      <c r="J15" s="92">
        <f>ROUND(E15*G15,2)</f>
        <v>0</v>
      </c>
      <c r="O15" s="90">
        <v>20</v>
      </c>
      <c r="P15" s="90">
        <v>2</v>
      </c>
      <c r="V15" s="94" t="s">
        <v>54</v>
      </c>
      <c r="Z15" s="89" t="s">
        <v>133</v>
      </c>
      <c r="AB15" s="90">
        <v>1</v>
      </c>
    </row>
    <row r="16" spans="1:28" ht="25.5">
      <c r="A16" s="87">
        <v>3</v>
      </c>
      <c r="B16" s="88" t="s">
        <v>130</v>
      </c>
      <c r="C16" s="89" t="s">
        <v>134</v>
      </c>
      <c r="D16" s="110" t="s">
        <v>135</v>
      </c>
      <c r="E16" s="91">
        <v>78.9</v>
      </c>
      <c r="F16" s="90" t="s">
        <v>128</v>
      </c>
      <c r="H16" s="92">
        <f>ROUND(E16*G16,2)</f>
        <v>0</v>
      </c>
      <c r="J16" s="92">
        <f>ROUND(E16*G16,2)</f>
        <v>0</v>
      </c>
      <c r="O16" s="90">
        <v>20</v>
      </c>
      <c r="P16" s="90">
        <v>3</v>
      </c>
      <c r="V16" s="94" t="s">
        <v>54</v>
      </c>
      <c r="Z16" s="89" t="s">
        <v>133</v>
      </c>
      <c r="AB16" s="90">
        <v>1</v>
      </c>
    </row>
    <row r="17" spans="1:28" ht="12.75">
      <c r="A17" s="87">
        <v>4</v>
      </c>
      <c r="B17" s="88" t="s">
        <v>130</v>
      </c>
      <c r="C17" s="89" t="s">
        <v>136</v>
      </c>
      <c r="D17" s="110" t="s">
        <v>137</v>
      </c>
      <c r="E17" s="91">
        <v>11.805</v>
      </c>
      <c r="F17" s="90" t="s">
        <v>128</v>
      </c>
      <c r="H17" s="92">
        <f>ROUND(E17*G17,2)</f>
        <v>0</v>
      </c>
      <c r="J17" s="92">
        <f>ROUND(E17*G17,2)</f>
        <v>0</v>
      </c>
      <c r="O17" s="90">
        <v>20</v>
      </c>
      <c r="P17" s="90">
        <v>4</v>
      </c>
      <c r="V17" s="94" t="s">
        <v>54</v>
      </c>
      <c r="Z17" s="89" t="s">
        <v>133</v>
      </c>
      <c r="AB17" s="90">
        <v>7</v>
      </c>
    </row>
    <row r="18" spans="1:28" ht="12.75">
      <c r="A18" s="87">
        <v>5</v>
      </c>
      <c r="B18" s="88" t="s">
        <v>130</v>
      </c>
      <c r="C18" s="89" t="s">
        <v>138</v>
      </c>
      <c r="D18" s="110" t="s">
        <v>139</v>
      </c>
      <c r="E18" s="91">
        <v>3.024</v>
      </c>
      <c r="F18" s="90" t="s">
        <v>128</v>
      </c>
      <c r="H18" s="92">
        <f>ROUND(E18*G18,2)</f>
        <v>0</v>
      </c>
      <c r="J18" s="92">
        <f>ROUND(E18*G18,2)</f>
        <v>0</v>
      </c>
      <c r="O18" s="90">
        <v>20</v>
      </c>
      <c r="P18" s="90">
        <v>6</v>
      </c>
      <c r="V18" s="94" t="s">
        <v>54</v>
      </c>
      <c r="Z18" s="89" t="s">
        <v>133</v>
      </c>
      <c r="AB18" s="90">
        <v>7</v>
      </c>
    </row>
    <row r="19" spans="1:28" ht="25.5">
      <c r="A19" s="87">
        <v>6</v>
      </c>
      <c r="B19" s="88" t="s">
        <v>130</v>
      </c>
      <c r="C19" s="89" t="s">
        <v>140</v>
      </c>
      <c r="D19" s="110" t="s">
        <v>141</v>
      </c>
      <c r="E19" s="91">
        <v>11.805</v>
      </c>
      <c r="F19" s="90" t="s">
        <v>142</v>
      </c>
      <c r="H19" s="92">
        <f>ROUND(E19*G19,2)</f>
        <v>0</v>
      </c>
      <c r="J19" s="92">
        <f>ROUND(E19*G19,2)</f>
        <v>0</v>
      </c>
      <c r="O19" s="90">
        <v>20</v>
      </c>
      <c r="P19" s="90">
        <v>5</v>
      </c>
      <c r="V19" s="94" t="s">
        <v>54</v>
      </c>
      <c r="Z19" s="89" t="s">
        <v>133</v>
      </c>
      <c r="AB19" s="90">
        <v>7</v>
      </c>
    </row>
    <row r="20" spans="1:28" ht="25.5">
      <c r="A20" s="87">
        <v>7</v>
      </c>
      <c r="B20" s="88" t="s">
        <v>130</v>
      </c>
      <c r="C20" s="89" t="s">
        <v>143</v>
      </c>
      <c r="D20" s="110" t="s">
        <v>141</v>
      </c>
      <c r="E20" s="91">
        <v>3.024</v>
      </c>
      <c r="F20" s="90" t="s">
        <v>128</v>
      </c>
      <c r="H20" s="92">
        <f>ROUND(E20*G20,2)</f>
        <v>0</v>
      </c>
      <c r="J20" s="92">
        <f>ROUND(E20*G20,2)</f>
        <v>0</v>
      </c>
      <c r="O20" s="90">
        <v>20</v>
      </c>
      <c r="P20" s="90">
        <v>7</v>
      </c>
      <c r="V20" s="94" t="s">
        <v>54</v>
      </c>
      <c r="Z20" s="89" t="s">
        <v>133</v>
      </c>
      <c r="AB20" s="90">
        <v>7</v>
      </c>
    </row>
    <row r="21" spans="1:28" ht="12.75">
      <c r="A21" s="87">
        <v>8</v>
      </c>
      <c r="B21" s="88" t="s">
        <v>130</v>
      </c>
      <c r="C21" s="89" t="s">
        <v>144</v>
      </c>
      <c r="D21" s="110" t="s">
        <v>145</v>
      </c>
      <c r="E21" s="91">
        <v>9.72</v>
      </c>
      <c r="F21" s="90" t="s">
        <v>128</v>
      </c>
      <c r="H21" s="92">
        <f>ROUND(E21*G21,2)</f>
        <v>0</v>
      </c>
      <c r="J21" s="92">
        <f>ROUND(E21*G21,2)</f>
        <v>0</v>
      </c>
      <c r="O21" s="90">
        <v>20</v>
      </c>
      <c r="P21" s="90">
        <v>8</v>
      </c>
      <c r="V21" s="94" t="s">
        <v>54</v>
      </c>
      <c r="Z21" s="89" t="s">
        <v>133</v>
      </c>
      <c r="AB21" s="90">
        <v>1</v>
      </c>
    </row>
    <row r="22" spans="4:22" ht="12.75">
      <c r="D22" s="110" t="s">
        <v>146</v>
      </c>
      <c r="V22" s="94" t="s">
        <v>0</v>
      </c>
    </row>
    <row r="23" spans="1:28" ht="25.5">
      <c r="A23" s="87">
        <v>9</v>
      </c>
      <c r="B23" s="88" t="s">
        <v>130</v>
      </c>
      <c r="C23" s="89" t="s">
        <v>147</v>
      </c>
      <c r="D23" s="110" t="s">
        <v>148</v>
      </c>
      <c r="E23" s="91">
        <v>9.72</v>
      </c>
      <c r="F23" s="90" t="s">
        <v>128</v>
      </c>
      <c r="H23" s="92">
        <f>ROUND(E23*G23,2)</f>
        <v>0</v>
      </c>
      <c r="J23" s="92">
        <f>ROUND(E23*G23,2)</f>
        <v>0</v>
      </c>
      <c r="O23" s="90">
        <v>20</v>
      </c>
      <c r="P23" s="90">
        <v>9</v>
      </c>
      <c r="V23" s="94" t="s">
        <v>54</v>
      </c>
      <c r="Z23" s="89" t="s">
        <v>133</v>
      </c>
      <c r="AB23" s="90">
        <v>1</v>
      </c>
    </row>
    <row r="24" spans="1:28" ht="12.75">
      <c r="A24" s="87">
        <v>10</v>
      </c>
      <c r="B24" s="88" t="s">
        <v>130</v>
      </c>
      <c r="C24" s="89" t="s">
        <v>149</v>
      </c>
      <c r="D24" s="110" t="s">
        <v>150</v>
      </c>
      <c r="E24" s="91">
        <v>195.544</v>
      </c>
      <c r="F24" s="90" t="s">
        <v>128</v>
      </c>
      <c r="H24" s="92">
        <f>ROUND(E24*G24,2)</f>
        <v>0</v>
      </c>
      <c r="J24" s="92">
        <f>ROUND(E24*G24,2)</f>
        <v>0</v>
      </c>
      <c r="O24" s="90">
        <v>20</v>
      </c>
      <c r="P24" s="90">
        <v>10</v>
      </c>
      <c r="V24" s="94" t="s">
        <v>54</v>
      </c>
      <c r="Z24" s="89" t="s">
        <v>133</v>
      </c>
      <c r="AB24" s="90">
        <v>1</v>
      </c>
    </row>
    <row r="25" spans="1:28" ht="12.75">
      <c r="A25" s="87">
        <v>11</v>
      </c>
      <c r="B25" s="88" t="s">
        <v>130</v>
      </c>
      <c r="C25" s="89" t="s">
        <v>151</v>
      </c>
      <c r="D25" s="110" t="s">
        <v>152</v>
      </c>
      <c r="E25" s="91">
        <v>195.544</v>
      </c>
      <c r="F25" s="90" t="s">
        <v>128</v>
      </c>
      <c r="H25" s="92">
        <f>ROUND(E25*G25,2)</f>
        <v>0</v>
      </c>
      <c r="J25" s="92">
        <f>ROUND(E25*G25,2)</f>
        <v>0</v>
      </c>
      <c r="O25" s="90">
        <v>20</v>
      </c>
      <c r="P25" s="90">
        <v>11</v>
      </c>
      <c r="V25" s="94" t="s">
        <v>54</v>
      </c>
      <c r="Z25" s="89" t="s">
        <v>133</v>
      </c>
      <c r="AB25" s="90">
        <v>1</v>
      </c>
    </row>
    <row r="26" spans="1:28" ht="12.75">
      <c r="A26" s="87">
        <v>12</v>
      </c>
      <c r="B26" s="88" t="s">
        <v>130</v>
      </c>
      <c r="C26" s="89" t="s">
        <v>153</v>
      </c>
      <c r="D26" s="110" t="s">
        <v>154</v>
      </c>
      <c r="E26" s="91">
        <v>195.544</v>
      </c>
      <c r="F26" s="90" t="s">
        <v>128</v>
      </c>
      <c r="H26" s="92">
        <f>ROUND(E26*G26,2)</f>
        <v>0</v>
      </c>
      <c r="J26" s="92">
        <f>ROUND(E26*G26,2)</f>
        <v>0</v>
      </c>
      <c r="O26" s="90">
        <v>20</v>
      </c>
      <c r="P26" s="90">
        <v>12</v>
      </c>
      <c r="V26" s="94" t="s">
        <v>54</v>
      </c>
      <c r="Z26" s="89" t="s">
        <v>133</v>
      </c>
      <c r="AB26" s="90">
        <v>1</v>
      </c>
    </row>
    <row r="27" spans="1:28" ht="13.5" customHeight="1">
      <c r="A27" s="87">
        <v>13</v>
      </c>
      <c r="B27" s="88" t="s">
        <v>155</v>
      </c>
      <c r="C27" s="89" t="s">
        <v>156</v>
      </c>
      <c r="D27" s="110" t="s">
        <v>157</v>
      </c>
      <c r="E27" s="91">
        <v>204</v>
      </c>
      <c r="F27" s="90" t="s">
        <v>158</v>
      </c>
      <c r="H27" s="92">
        <f>ROUND(E27*G27,2)</f>
        <v>0</v>
      </c>
      <c r="J27" s="92">
        <f>ROUND(E27*G27,2)</f>
        <v>0</v>
      </c>
      <c r="O27" s="90">
        <v>20</v>
      </c>
      <c r="P27" s="90">
        <v>17</v>
      </c>
      <c r="V27" s="94" t="s">
        <v>54</v>
      </c>
      <c r="W27" s="91">
        <v>2.652</v>
      </c>
      <c r="Z27" s="89" t="s">
        <v>159</v>
      </c>
      <c r="AB27" s="90">
        <v>1</v>
      </c>
    </row>
    <row r="28" spans="1:28" ht="12.75">
      <c r="A28" s="87">
        <v>14</v>
      </c>
      <c r="B28" s="88" t="s">
        <v>130</v>
      </c>
      <c r="C28" s="89" t="s">
        <v>160</v>
      </c>
      <c r="D28" s="110" t="s">
        <v>161</v>
      </c>
      <c r="E28" s="91">
        <v>204</v>
      </c>
      <c r="F28" s="90" t="s">
        <v>158</v>
      </c>
      <c r="H28" s="92">
        <f>ROUND(E28*G28,2)</f>
        <v>0</v>
      </c>
      <c r="J28" s="92">
        <f>ROUND(E28*G28,2)</f>
        <v>0</v>
      </c>
      <c r="O28" s="90">
        <v>20</v>
      </c>
      <c r="P28" s="90">
        <v>15</v>
      </c>
      <c r="V28" s="94" t="s">
        <v>54</v>
      </c>
      <c r="Z28" s="89" t="s">
        <v>133</v>
      </c>
      <c r="AB28" s="90">
        <v>1</v>
      </c>
    </row>
    <row r="29" spans="1:28" ht="12.75">
      <c r="A29" s="87">
        <v>15</v>
      </c>
      <c r="B29" s="88" t="s">
        <v>162</v>
      </c>
      <c r="C29" s="89" t="s">
        <v>163</v>
      </c>
      <c r="D29" s="110" t="s">
        <v>164</v>
      </c>
      <c r="E29" s="91">
        <v>6</v>
      </c>
      <c r="F29" s="90" t="s">
        <v>165</v>
      </c>
      <c r="H29" s="92">
        <f>ROUND(E29*G29,2)</f>
        <v>0</v>
      </c>
      <c r="J29" s="92">
        <f>ROUND(E29*G29,2)</f>
        <v>0</v>
      </c>
      <c r="O29" s="90">
        <v>20</v>
      </c>
      <c r="P29" s="90">
        <v>17</v>
      </c>
      <c r="V29" s="94" t="s">
        <v>54</v>
      </c>
      <c r="W29" s="91">
        <v>7.092</v>
      </c>
      <c r="Z29" s="89" t="s">
        <v>129</v>
      </c>
      <c r="AB29" s="90">
        <v>1</v>
      </c>
    </row>
    <row r="30" spans="1:28" ht="12.75">
      <c r="A30" s="87">
        <v>16</v>
      </c>
      <c r="B30" s="88" t="s">
        <v>166</v>
      </c>
      <c r="C30" s="89" t="s">
        <v>167</v>
      </c>
      <c r="D30" s="110" t="s">
        <v>168</v>
      </c>
      <c r="E30" s="91">
        <v>8.16</v>
      </c>
      <c r="F30" s="90" t="s">
        <v>169</v>
      </c>
      <c r="I30" s="92">
        <f>ROUND(E30*G30,2)</f>
        <v>0</v>
      </c>
      <c r="J30" s="92">
        <f>ROUND(E30*G30,2)</f>
        <v>0</v>
      </c>
      <c r="K30" s="93">
        <v>0.001</v>
      </c>
      <c r="L30" s="93">
        <f>E30*K30</f>
        <v>0.00816</v>
      </c>
      <c r="O30" s="90">
        <v>20</v>
      </c>
      <c r="P30" s="90">
        <v>16</v>
      </c>
      <c r="V30" s="94" t="s">
        <v>46</v>
      </c>
      <c r="Z30" s="89" t="s">
        <v>170</v>
      </c>
      <c r="AA30" s="89" t="s">
        <v>171</v>
      </c>
      <c r="AB30" s="90">
        <v>2</v>
      </c>
    </row>
    <row r="31" spans="1:28" ht="12.75">
      <c r="A31" s="87">
        <v>17</v>
      </c>
      <c r="B31" s="88" t="s">
        <v>166</v>
      </c>
      <c r="C31" s="89" t="s">
        <v>172</v>
      </c>
      <c r="D31" s="110" t="s">
        <v>173</v>
      </c>
      <c r="E31" s="91">
        <v>20.6</v>
      </c>
      <c r="F31" s="90" t="s">
        <v>128</v>
      </c>
      <c r="I31" s="92">
        <f>ROUND(E31*G31,2)</f>
        <v>0</v>
      </c>
      <c r="J31" s="92">
        <f>ROUND(E31*G31,2)</f>
        <v>0</v>
      </c>
      <c r="K31" s="93">
        <v>0.6</v>
      </c>
      <c r="L31" s="93">
        <f>E31*K31</f>
        <v>12.360000000000001</v>
      </c>
      <c r="O31" s="90">
        <v>20</v>
      </c>
      <c r="P31" s="90">
        <v>14</v>
      </c>
      <c r="V31" s="94" t="s">
        <v>46</v>
      </c>
      <c r="Z31" s="89" t="s">
        <v>174</v>
      </c>
      <c r="AA31" s="89" t="s">
        <v>171</v>
      </c>
      <c r="AB31" s="90">
        <v>2</v>
      </c>
    </row>
    <row r="32" spans="1:28" ht="12.75">
      <c r="A32" s="87">
        <v>18</v>
      </c>
      <c r="B32" s="88" t="s">
        <v>162</v>
      </c>
      <c r="C32" s="89" t="s">
        <v>175</v>
      </c>
      <c r="D32" s="110" t="s">
        <v>176</v>
      </c>
      <c r="E32" s="91">
        <v>6</v>
      </c>
      <c r="F32" s="90" t="s">
        <v>165</v>
      </c>
      <c r="H32" s="92">
        <f>ROUND(E32*G32,2)</f>
        <v>0</v>
      </c>
      <c r="J32" s="92">
        <f>ROUND(E32*G32,2)</f>
        <v>0</v>
      </c>
      <c r="O32" s="90">
        <v>20</v>
      </c>
      <c r="P32" s="90">
        <v>17</v>
      </c>
      <c r="V32" s="94" t="s">
        <v>54</v>
      </c>
      <c r="W32" s="91">
        <v>2.052</v>
      </c>
      <c r="Z32" s="89" t="s">
        <v>129</v>
      </c>
      <c r="AB32" s="90">
        <v>1</v>
      </c>
    </row>
    <row r="33" spans="1:28" ht="12.75">
      <c r="A33" s="87">
        <v>19</v>
      </c>
      <c r="B33" s="88" t="s">
        <v>166</v>
      </c>
      <c r="C33" s="89" t="s">
        <v>177</v>
      </c>
      <c r="D33" s="110" t="s">
        <v>178</v>
      </c>
      <c r="E33" s="91">
        <v>6</v>
      </c>
      <c r="F33" s="90" t="s">
        <v>165</v>
      </c>
      <c r="I33" s="92">
        <f>ROUND(E33*G33,2)</f>
        <v>0</v>
      </c>
      <c r="J33" s="92">
        <f>ROUND(E33*G33,2)</f>
        <v>0</v>
      </c>
      <c r="K33" s="93">
        <v>0.004</v>
      </c>
      <c r="L33" s="93">
        <f>E33*K33</f>
        <v>0.024</v>
      </c>
      <c r="O33" s="90">
        <v>20</v>
      </c>
      <c r="P33" s="90">
        <v>17</v>
      </c>
      <c r="V33" s="94" t="s">
        <v>46</v>
      </c>
      <c r="Z33" s="89" t="s">
        <v>179</v>
      </c>
      <c r="AA33" s="89" t="s">
        <v>171</v>
      </c>
      <c r="AB33" s="90">
        <v>8</v>
      </c>
    </row>
    <row r="34" spans="1:28" ht="12.75">
      <c r="A34" s="87">
        <v>20</v>
      </c>
      <c r="B34" s="88" t="s">
        <v>162</v>
      </c>
      <c r="C34" s="89" t="s">
        <v>180</v>
      </c>
      <c r="D34" s="110" t="s">
        <v>181</v>
      </c>
      <c r="E34" s="91">
        <v>2</v>
      </c>
      <c r="F34" s="90" t="s">
        <v>128</v>
      </c>
      <c r="H34" s="92">
        <f>ROUND(E34*G34,2)</f>
        <v>0</v>
      </c>
      <c r="J34" s="92">
        <f>ROUND(E34*G34,2)</f>
        <v>0</v>
      </c>
      <c r="O34" s="90">
        <v>20</v>
      </c>
      <c r="P34" s="90">
        <v>17</v>
      </c>
      <c r="V34" s="94" t="s">
        <v>54</v>
      </c>
      <c r="W34" s="91">
        <v>1.86</v>
      </c>
      <c r="Z34" s="89" t="s">
        <v>129</v>
      </c>
      <c r="AB34" s="90">
        <v>1</v>
      </c>
    </row>
    <row r="35" spans="4:23" ht="12.75">
      <c r="D35" s="121" t="s">
        <v>182</v>
      </c>
      <c r="E35" s="122">
        <f>J35</f>
        <v>0</v>
      </c>
      <c r="H35" s="122">
        <f>SUM(H12:H34)</f>
        <v>0</v>
      </c>
      <c r="I35" s="122">
        <f>SUM(I12:I34)</f>
        <v>0</v>
      </c>
      <c r="J35" s="122">
        <f>SUM(J12:J34)</f>
        <v>0</v>
      </c>
      <c r="L35" s="123">
        <f>SUM(L12:L34)</f>
        <v>12.39216</v>
      </c>
      <c r="N35" s="124">
        <f>SUM(N12:N34)</f>
        <v>0</v>
      </c>
      <c r="W35" s="91">
        <f>SUM(W12:W34)</f>
        <v>14.852999999999998</v>
      </c>
    </row>
    <row r="37" ht="12.75">
      <c r="B37" s="89" t="s">
        <v>183</v>
      </c>
    </row>
    <row r="38" spans="1:28" ht="12.75">
      <c r="A38" s="87">
        <v>21</v>
      </c>
      <c r="B38" s="88" t="s">
        <v>184</v>
      </c>
      <c r="C38" s="89" t="s">
        <v>185</v>
      </c>
      <c r="D38" s="110" t="s">
        <v>186</v>
      </c>
      <c r="E38" s="91">
        <v>0.972</v>
      </c>
      <c r="F38" s="90" t="s">
        <v>128</v>
      </c>
      <c r="H38" s="92">
        <f>ROUND(E38*G38,2)</f>
        <v>0</v>
      </c>
      <c r="J38" s="92">
        <f>ROUND(E38*G38,2)</f>
        <v>0</v>
      </c>
      <c r="K38" s="93">
        <v>1.665</v>
      </c>
      <c r="L38" s="93">
        <f>E38*K38</f>
        <v>1.61838</v>
      </c>
      <c r="O38" s="90">
        <v>20</v>
      </c>
      <c r="P38" s="90">
        <v>31</v>
      </c>
      <c r="V38" s="94" t="s">
        <v>54</v>
      </c>
      <c r="W38" s="91">
        <v>0.822</v>
      </c>
      <c r="Z38" s="89" t="s">
        <v>129</v>
      </c>
      <c r="AB38" s="90">
        <v>1</v>
      </c>
    </row>
    <row r="39" spans="1:28" ht="25.5">
      <c r="A39" s="87">
        <v>22</v>
      </c>
      <c r="B39" s="88" t="s">
        <v>184</v>
      </c>
      <c r="C39" s="89" t="s">
        <v>187</v>
      </c>
      <c r="D39" s="110" t="s">
        <v>188</v>
      </c>
      <c r="E39" s="91">
        <v>192</v>
      </c>
      <c r="F39" s="90" t="s">
        <v>158</v>
      </c>
      <c r="H39" s="92">
        <f>ROUND(E39*G39,2)</f>
        <v>0</v>
      </c>
      <c r="J39" s="92">
        <f>ROUND(E39*G39,2)</f>
        <v>0</v>
      </c>
      <c r="O39" s="90">
        <v>20</v>
      </c>
      <c r="P39" s="90">
        <v>18</v>
      </c>
      <c r="V39" s="94" t="s">
        <v>54</v>
      </c>
      <c r="Z39" s="89" t="s">
        <v>133</v>
      </c>
      <c r="AB39" s="90">
        <v>1</v>
      </c>
    </row>
    <row r="40" spans="1:28" ht="25.5">
      <c r="A40" s="87">
        <v>23</v>
      </c>
      <c r="B40" s="88" t="s">
        <v>166</v>
      </c>
      <c r="C40" s="89" t="s">
        <v>189</v>
      </c>
      <c r="D40" s="110" t="s">
        <v>190</v>
      </c>
      <c r="E40" s="91">
        <v>1</v>
      </c>
      <c r="F40" s="90" t="s">
        <v>165</v>
      </c>
      <c r="I40" s="92">
        <f>ROUND(E40*G40,2)</f>
        <v>0</v>
      </c>
      <c r="J40" s="92">
        <f>ROUND(E40*G40,2)</f>
        <v>0</v>
      </c>
      <c r="K40" s="93">
        <v>0.205</v>
      </c>
      <c r="L40" s="93">
        <f>E40*K40</f>
        <v>0.205</v>
      </c>
      <c r="O40" s="90">
        <v>20</v>
      </c>
      <c r="P40" s="90">
        <v>13</v>
      </c>
      <c r="V40" s="94" t="s">
        <v>46</v>
      </c>
      <c r="Z40" s="89" t="s">
        <v>191</v>
      </c>
      <c r="AA40" s="89" t="s">
        <v>192</v>
      </c>
      <c r="AB40" s="90">
        <v>8</v>
      </c>
    </row>
    <row r="41" spans="1:28" ht="12.75">
      <c r="A41" s="87">
        <v>24</v>
      </c>
      <c r="B41" s="88" t="s">
        <v>166</v>
      </c>
      <c r="C41" s="89" t="s">
        <v>193</v>
      </c>
      <c r="D41" s="110" t="s">
        <v>194</v>
      </c>
      <c r="E41" s="91">
        <v>192</v>
      </c>
      <c r="F41" s="90" t="s">
        <v>158</v>
      </c>
      <c r="I41" s="92">
        <f>ROUND(E41*G41,2)</f>
        <v>0</v>
      </c>
      <c r="J41" s="92">
        <f>ROUND(E41*G41,2)</f>
        <v>0</v>
      </c>
      <c r="K41" s="93">
        <v>0.0003</v>
      </c>
      <c r="L41" s="93">
        <f>E41*K41</f>
        <v>0.0576</v>
      </c>
      <c r="O41" s="90">
        <v>20</v>
      </c>
      <c r="P41" s="90">
        <v>19</v>
      </c>
      <c r="V41" s="94" t="s">
        <v>46</v>
      </c>
      <c r="Z41" s="89" t="s">
        <v>195</v>
      </c>
      <c r="AA41" s="89" t="s">
        <v>171</v>
      </c>
      <c r="AB41" s="90">
        <v>2</v>
      </c>
    </row>
    <row r="42" spans="1:28" ht="12.75">
      <c r="A42" s="87">
        <v>25</v>
      </c>
      <c r="B42" s="88" t="s">
        <v>184</v>
      </c>
      <c r="C42" s="89" t="s">
        <v>196</v>
      </c>
      <c r="D42" s="110" t="s">
        <v>197</v>
      </c>
      <c r="E42" s="91">
        <v>160</v>
      </c>
      <c r="F42" s="90" t="s">
        <v>142</v>
      </c>
      <c r="H42" s="92">
        <f>ROUND(E42*G42,2)</f>
        <v>0</v>
      </c>
      <c r="J42" s="92">
        <f>ROUND(E42*G42,2)</f>
        <v>0</v>
      </c>
      <c r="O42" s="90">
        <v>20</v>
      </c>
      <c r="P42" s="90">
        <v>20</v>
      </c>
      <c r="V42" s="94" t="s">
        <v>54</v>
      </c>
      <c r="Z42" s="89" t="s">
        <v>133</v>
      </c>
      <c r="AB42" s="90">
        <v>1</v>
      </c>
    </row>
    <row r="43" spans="1:28" ht="12.75">
      <c r="A43" s="87">
        <v>26</v>
      </c>
      <c r="B43" s="88" t="s">
        <v>184</v>
      </c>
      <c r="C43" s="89" t="s">
        <v>198</v>
      </c>
      <c r="D43" s="110" t="s">
        <v>199</v>
      </c>
      <c r="E43" s="91">
        <v>19.5</v>
      </c>
      <c r="F43" s="90" t="s">
        <v>142</v>
      </c>
      <c r="H43" s="92">
        <f>ROUND(E43*G43,2)</f>
        <v>0</v>
      </c>
      <c r="J43" s="92">
        <f>ROUND(E43*G43,2)</f>
        <v>0</v>
      </c>
      <c r="O43" s="90">
        <v>20</v>
      </c>
      <c r="P43" s="90">
        <v>21</v>
      </c>
      <c r="V43" s="94" t="s">
        <v>54</v>
      </c>
      <c r="Z43" s="89" t="s">
        <v>133</v>
      </c>
      <c r="AB43" s="90">
        <v>1</v>
      </c>
    </row>
    <row r="44" spans="1:28" ht="12.75">
      <c r="A44" s="87">
        <v>27</v>
      </c>
      <c r="B44" s="88" t="s">
        <v>184</v>
      </c>
      <c r="C44" s="89" t="s">
        <v>200</v>
      </c>
      <c r="D44" s="110" t="s">
        <v>201</v>
      </c>
      <c r="E44" s="91">
        <v>5</v>
      </c>
      <c r="F44" s="90" t="s">
        <v>202</v>
      </c>
      <c r="H44" s="92">
        <f>ROUND(E44*G44,2)</f>
        <v>0</v>
      </c>
      <c r="J44" s="92">
        <f>ROUND(E44*G44,2)</f>
        <v>0</v>
      </c>
      <c r="O44" s="90">
        <v>20</v>
      </c>
      <c r="P44" s="90">
        <v>32</v>
      </c>
      <c r="V44" s="94" t="s">
        <v>54</v>
      </c>
      <c r="Z44" s="89" t="s">
        <v>133</v>
      </c>
      <c r="AB44" s="90">
        <v>7</v>
      </c>
    </row>
    <row r="45" spans="1:28" ht="25.5">
      <c r="A45" s="87">
        <v>28</v>
      </c>
      <c r="B45" s="88" t="s">
        <v>184</v>
      </c>
      <c r="C45" s="89" t="s">
        <v>203</v>
      </c>
      <c r="D45" s="110" t="s">
        <v>204</v>
      </c>
      <c r="E45" s="91">
        <v>657.502</v>
      </c>
      <c r="F45" s="90" t="s">
        <v>158</v>
      </c>
      <c r="H45" s="92">
        <f>ROUND(E45*G45,2)</f>
        <v>0</v>
      </c>
      <c r="J45" s="92">
        <f>ROUND(E45*G45,2)</f>
        <v>0</v>
      </c>
      <c r="O45" s="90">
        <v>20</v>
      </c>
      <c r="P45" s="90">
        <v>33</v>
      </c>
      <c r="V45" s="94" t="s">
        <v>54</v>
      </c>
      <c r="Z45" s="89" t="s">
        <v>133</v>
      </c>
      <c r="AB45" s="90">
        <v>1</v>
      </c>
    </row>
    <row r="46" spans="1:28" ht="25.5">
      <c r="A46" s="87">
        <v>29</v>
      </c>
      <c r="B46" s="88" t="s">
        <v>184</v>
      </c>
      <c r="C46" s="89" t="s">
        <v>205</v>
      </c>
      <c r="D46" s="110" t="s">
        <v>206</v>
      </c>
      <c r="E46" s="91">
        <v>6.01</v>
      </c>
      <c r="F46" s="90" t="s">
        <v>128</v>
      </c>
      <c r="H46" s="92">
        <f>ROUND(E46*G46,2)</f>
        <v>0</v>
      </c>
      <c r="J46" s="92">
        <f>ROUND(E46*G46,2)</f>
        <v>0</v>
      </c>
      <c r="O46" s="90">
        <v>20</v>
      </c>
      <c r="P46" s="90">
        <v>34</v>
      </c>
      <c r="V46" s="94" t="s">
        <v>54</v>
      </c>
      <c r="Z46" s="89" t="s">
        <v>133</v>
      </c>
      <c r="AB46" s="90">
        <v>1</v>
      </c>
    </row>
    <row r="47" spans="1:28" ht="12.75">
      <c r="A47" s="87">
        <v>30</v>
      </c>
      <c r="B47" s="88" t="s">
        <v>184</v>
      </c>
      <c r="C47" s="89" t="s">
        <v>207</v>
      </c>
      <c r="D47" s="110" t="s">
        <v>208</v>
      </c>
      <c r="E47" s="91">
        <v>22.968</v>
      </c>
      <c r="F47" s="90" t="s">
        <v>128</v>
      </c>
      <c r="H47" s="92">
        <f>ROUND(E47*G47,2)</f>
        <v>0</v>
      </c>
      <c r="J47" s="92">
        <f>ROUND(E47*G47,2)</f>
        <v>0</v>
      </c>
      <c r="O47" s="90">
        <v>20</v>
      </c>
      <c r="P47" s="90">
        <v>35</v>
      </c>
      <c r="V47" s="94" t="s">
        <v>54</v>
      </c>
      <c r="Z47" s="89" t="s">
        <v>133</v>
      </c>
      <c r="AB47" s="90">
        <v>1</v>
      </c>
    </row>
    <row r="48" spans="1:28" ht="12.75">
      <c r="A48" s="87">
        <v>31</v>
      </c>
      <c r="B48" s="88" t="s">
        <v>184</v>
      </c>
      <c r="C48" s="89" t="s">
        <v>209</v>
      </c>
      <c r="D48" s="110" t="s">
        <v>210</v>
      </c>
      <c r="E48" s="91">
        <v>1</v>
      </c>
      <c r="F48" s="90" t="s">
        <v>211</v>
      </c>
      <c r="H48" s="92">
        <f>ROUND(E48*G48,2)</f>
        <v>0</v>
      </c>
      <c r="J48" s="92">
        <f>ROUND(E48*G48,2)</f>
        <v>0</v>
      </c>
      <c r="O48" s="90">
        <v>20</v>
      </c>
      <c r="P48" s="90">
        <v>22</v>
      </c>
      <c r="V48" s="94" t="s">
        <v>54</v>
      </c>
      <c r="Z48" s="89" t="s">
        <v>133</v>
      </c>
      <c r="AB48" s="90">
        <v>7</v>
      </c>
    </row>
    <row r="49" spans="4:23" ht="12.75">
      <c r="D49" s="121" t="s">
        <v>212</v>
      </c>
      <c r="E49" s="122">
        <f>J49</f>
        <v>0</v>
      </c>
      <c r="H49" s="122">
        <f>SUM(H37:H48)</f>
        <v>0</v>
      </c>
      <c r="I49" s="122">
        <f>SUM(I37:I48)</f>
        <v>0</v>
      </c>
      <c r="J49" s="122">
        <f>SUM(J37:J48)</f>
        <v>0</v>
      </c>
      <c r="L49" s="123">
        <f>SUM(L37:L48)</f>
        <v>1.88098</v>
      </c>
      <c r="N49" s="124">
        <f>SUM(N37:N48)</f>
        <v>0</v>
      </c>
      <c r="W49" s="91">
        <f>SUM(W37:W48)</f>
        <v>0.822</v>
      </c>
    </row>
    <row r="51" ht="12.75">
      <c r="B51" s="89" t="s">
        <v>213</v>
      </c>
    </row>
    <row r="52" spans="1:28" ht="12.75">
      <c r="A52" s="87">
        <v>32</v>
      </c>
      <c r="B52" s="88" t="s">
        <v>214</v>
      </c>
      <c r="C52" s="89" t="s">
        <v>215</v>
      </c>
      <c r="D52" s="110" t="s">
        <v>216</v>
      </c>
      <c r="E52" s="91">
        <v>1</v>
      </c>
      <c r="F52" s="90" t="s">
        <v>217</v>
      </c>
      <c r="H52" s="92">
        <f>ROUND(E52*G52,2)</f>
        <v>0</v>
      </c>
      <c r="J52" s="92">
        <f>ROUND(E52*G52,2)</f>
        <v>0</v>
      </c>
      <c r="O52" s="90">
        <v>20</v>
      </c>
      <c r="P52" s="90">
        <v>54</v>
      </c>
      <c r="V52" s="94" t="s">
        <v>54</v>
      </c>
      <c r="Z52" s="89" t="s">
        <v>133</v>
      </c>
      <c r="AB52" s="90">
        <v>7</v>
      </c>
    </row>
    <row r="53" spans="1:28" ht="25.5">
      <c r="A53" s="87">
        <v>33</v>
      </c>
      <c r="B53" s="88" t="s">
        <v>218</v>
      </c>
      <c r="C53" s="89" t="s">
        <v>219</v>
      </c>
      <c r="D53" s="110" t="s">
        <v>220</v>
      </c>
      <c r="E53" s="91">
        <v>28</v>
      </c>
      <c r="F53" s="90" t="s">
        <v>165</v>
      </c>
      <c r="H53" s="92">
        <f>ROUND(E53*G53,2)</f>
        <v>0</v>
      </c>
      <c r="J53" s="92">
        <f>ROUND(E53*G53,2)</f>
        <v>0</v>
      </c>
      <c r="K53" s="93">
        <v>0.09722</v>
      </c>
      <c r="L53" s="93">
        <f>E53*K53</f>
        <v>2.72216</v>
      </c>
      <c r="O53" s="90">
        <v>20</v>
      </c>
      <c r="P53" s="90">
        <v>41</v>
      </c>
      <c r="V53" s="94" t="s">
        <v>54</v>
      </c>
      <c r="W53" s="91">
        <v>8.624</v>
      </c>
      <c r="Z53" s="89" t="s">
        <v>221</v>
      </c>
      <c r="AB53" s="90">
        <v>1</v>
      </c>
    </row>
    <row r="54" spans="1:28" ht="15" customHeight="1">
      <c r="A54" s="87">
        <v>34</v>
      </c>
      <c r="B54" s="88" t="s">
        <v>218</v>
      </c>
      <c r="C54" s="89" t="s">
        <v>222</v>
      </c>
      <c r="D54" s="110" t="s">
        <v>223</v>
      </c>
      <c r="E54" s="91">
        <v>12</v>
      </c>
      <c r="F54" s="90" t="s">
        <v>165</v>
      </c>
      <c r="H54" s="92">
        <f>ROUND(E54*G54,2)</f>
        <v>0</v>
      </c>
      <c r="J54" s="92">
        <f>ROUND(E54*G54,2)</f>
        <v>0</v>
      </c>
      <c r="K54" s="93">
        <v>0.09722</v>
      </c>
      <c r="L54" s="93">
        <f>E54*K54</f>
        <v>1.1666400000000001</v>
      </c>
      <c r="O54" s="90">
        <v>20</v>
      </c>
      <c r="P54" s="90">
        <v>38</v>
      </c>
      <c r="V54" s="94" t="s">
        <v>54</v>
      </c>
      <c r="W54" s="91">
        <v>3.696</v>
      </c>
      <c r="Z54" s="89" t="s">
        <v>221</v>
      </c>
      <c r="AB54" s="90">
        <v>7</v>
      </c>
    </row>
    <row r="55" spans="1:28" ht="14.25" customHeight="1">
      <c r="A55" s="87">
        <v>35</v>
      </c>
      <c r="B55" s="88" t="s">
        <v>184</v>
      </c>
      <c r="C55" s="89" t="s">
        <v>224</v>
      </c>
      <c r="D55" s="110" t="s">
        <v>225</v>
      </c>
      <c r="E55" s="91">
        <v>42</v>
      </c>
      <c r="F55" s="90" t="s">
        <v>202</v>
      </c>
      <c r="H55" s="92">
        <f>ROUND(E55*G55,2)</f>
        <v>0</v>
      </c>
      <c r="J55" s="92">
        <f>ROUND(E55*G55,2)</f>
        <v>0</v>
      </c>
      <c r="O55" s="90">
        <v>20</v>
      </c>
      <c r="P55" s="90">
        <v>39</v>
      </c>
      <c r="V55" s="94" t="s">
        <v>54</v>
      </c>
      <c r="Z55" s="89" t="s">
        <v>133</v>
      </c>
      <c r="AB55" s="90">
        <v>7</v>
      </c>
    </row>
    <row r="56" spans="1:28" ht="12.75">
      <c r="A56" s="87">
        <v>36</v>
      </c>
      <c r="B56" s="88" t="s">
        <v>184</v>
      </c>
      <c r="C56" s="89" t="s">
        <v>226</v>
      </c>
      <c r="D56" s="110" t="s">
        <v>227</v>
      </c>
      <c r="E56" s="91">
        <v>4</v>
      </c>
      <c r="F56" s="90" t="s">
        <v>202</v>
      </c>
      <c r="H56" s="92">
        <f>ROUND(E56*G56,2)</f>
        <v>0</v>
      </c>
      <c r="J56" s="92">
        <f>ROUND(E56*G56,2)</f>
        <v>0</v>
      </c>
      <c r="O56" s="90">
        <v>20</v>
      </c>
      <c r="P56" s="90">
        <v>40</v>
      </c>
      <c r="V56" s="94" t="s">
        <v>54</v>
      </c>
      <c r="Z56" s="89" t="s">
        <v>133</v>
      </c>
      <c r="AB56" s="90">
        <v>7</v>
      </c>
    </row>
    <row r="57" spans="1:28" ht="12.75">
      <c r="A57" s="87">
        <v>37</v>
      </c>
      <c r="B57" s="88" t="s">
        <v>166</v>
      </c>
      <c r="C57" s="89" t="s">
        <v>228</v>
      </c>
      <c r="D57" s="110" t="s">
        <v>229</v>
      </c>
      <c r="E57" s="91">
        <v>252.869</v>
      </c>
      <c r="F57" s="90" t="s">
        <v>142</v>
      </c>
      <c r="I57" s="92">
        <f>ROUND(E57*G57,2)</f>
        <v>0</v>
      </c>
      <c r="J57" s="92">
        <f>ROUND(E57*G57,2)</f>
        <v>0</v>
      </c>
      <c r="K57" s="93">
        <v>0.00269</v>
      </c>
      <c r="L57" s="93">
        <f>E57*K57</f>
        <v>0.68021761</v>
      </c>
      <c r="O57" s="90">
        <v>20</v>
      </c>
      <c r="P57" s="90">
        <v>45</v>
      </c>
      <c r="V57" s="94" t="s">
        <v>46</v>
      </c>
      <c r="Z57" s="89" t="s">
        <v>230</v>
      </c>
      <c r="AA57" s="89" t="s">
        <v>231</v>
      </c>
      <c r="AB57" s="90">
        <v>2</v>
      </c>
    </row>
    <row r="58" spans="1:28" ht="25.5">
      <c r="A58" s="87">
        <v>38</v>
      </c>
      <c r="B58" s="88" t="s">
        <v>218</v>
      </c>
      <c r="C58" s="89" t="s">
        <v>232</v>
      </c>
      <c r="D58" s="110" t="s">
        <v>233</v>
      </c>
      <c r="E58" s="91">
        <v>20</v>
      </c>
      <c r="F58" s="90" t="s">
        <v>165</v>
      </c>
      <c r="H58" s="92">
        <f>ROUND(E58*G58,2)</f>
        <v>0</v>
      </c>
      <c r="J58" s="92">
        <f>ROUND(E58*G58,2)</f>
        <v>0</v>
      </c>
      <c r="K58" s="93">
        <v>0.12152</v>
      </c>
      <c r="L58" s="93">
        <f>E58*K58</f>
        <v>2.4304</v>
      </c>
      <c r="O58" s="90">
        <v>20</v>
      </c>
      <c r="P58" s="90">
        <v>42</v>
      </c>
      <c r="V58" s="94" t="s">
        <v>54</v>
      </c>
      <c r="W58" s="91">
        <v>6.5</v>
      </c>
      <c r="Z58" s="89" t="s">
        <v>221</v>
      </c>
      <c r="AB58" s="90">
        <v>7</v>
      </c>
    </row>
    <row r="59" spans="1:28" ht="12.75">
      <c r="A59" s="87">
        <v>39</v>
      </c>
      <c r="B59" s="88" t="s">
        <v>125</v>
      </c>
      <c r="C59" s="89" t="s">
        <v>234</v>
      </c>
      <c r="D59" s="110" t="s">
        <v>235</v>
      </c>
      <c r="E59" s="91">
        <v>288</v>
      </c>
      <c r="F59" s="90" t="s">
        <v>142</v>
      </c>
      <c r="H59" s="92">
        <f>ROUND(E59*G59,2)</f>
        <v>0</v>
      </c>
      <c r="J59" s="92">
        <f>ROUND(E59*G59,2)</f>
        <v>0</v>
      </c>
      <c r="K59" s="93">
        <v>3E-05</v>
      </c>
      <c r="L59" s="93">
        <f>E59*K59</f>
        <v>0.00864</v>
      </c>
      <c r="O59" s="90">
        <v>20</v>
      </c>
      <c r="P59" s="90">
        <v>43</v>
      </c>
      <c r="V59" s="94" t="s">
        <v>236</v>
      </c>
      <c r="W59" s="91">
        <v>93.6</v>
      </c>
      <c r="Z59" s="89" t="s">
        <v>237</v>
      </c>
      <c r="AB59" s="90">
        <v>7</v>
      </c>
    </row>
    <row r="60" spans="1:28" ht="12.75">
      <c r="A60" s="87">
        <v>40</v>
      </c>
      <c r="B60" s="88" t="s">
        <v>166</v>
      </c>
      <c r="C60" s="89" t="s">
        <v>238</v>
      </c>
      <c r="D60" s="110" t="s">
        <v>239</v>
      </c>
      <c r="E60" s="91">
        <v>330</v>
      </c>
      <c r="F60" s="90" t="s">
        <v>142</v>
      </c>
      <c r="I60" s="92">
        <f>ROUND(E60*G60,2)</f>
        <v>0</v>
      </c>
      <c r="J60" s="92">
        <f>ROUND(E60*G60,2)</f>
        <v>0</v>
      </c>
      <c r="K60" s="93">
        <v>0.00269</v>
      </c>
      <c r="L60" s="93">
        <f>E60*K60</f>
        <v>0.8877</v>
      </c>
      <c r="O60" s="90">
        <v>20</v>
      </c>
      <c r="P60" s="90">
        <v>47</v>
      </c>
      <c r="V60" s="94" t="s">
        <v>46</v>
      </c>
      <c r="Z60" s="89" t="s">
        <v>230</v>
      </c>
      <c r="AA60" s="89" t="s">
        <v>231</v>
      </c>
      <c r="AB60" s="90">
        <v>8</v>
      </c>
    </row>
    <row r="61" spans="1:28" ht="12.75">
      <c r="A61" s="87">
        <v>41</v>
      </c>
      <c r="B61" s="88" t="s">
        <v>162</v>
      </c>
      <c r="C61" s="89" t="s">
        <v>240</v>
      </c>
      <c r="D61" s="110" t="s">
        <v>241</v>
      </c>
      <c r="E61" s="91">
        <v>2</v>
      </c>
      <c r="F61" s="90" t="s">
        <v>142</v>
      </c>
      <c r="H61" s="92">
        <f>ROUND(E61*G61,2)</f>
        <v>0</v>
      </c>
      <c r="J61" s="92">
        <f>ROUND(E61*G61,2)</f>
        <v>0</v>
      </c>
      <c r="K61" s="93">
        <v>0.73129</v>
      </c>
      <c r="L61" s="93">
        <f>E61*K61</f>
        <v>1.46258</v>
      </c>
      <c r="O61" s="90">
        <v>20</v>
      </c>
      <c r="P61" s="90">
        <v>41</v>
      </c>
      <c r="V61" s="94" t="s">
        <v>54</v>
      </c>
      <c r="W61" s="91">
        <v>8.72</v>
      </c>
      <c r="Z61" s="89" t="s">
        <v>242</v>
      </c>
      <c r="AB61" s="90">
        <v>7</v>
      </c>
    </row>
    <row r="62" spans="1:28" ht="12.75">
      <c r="A62" s="87">
        <v>42</v>
      </c>
      <c r="B62" s="88" t="s">
        <v>214</v>
      </c>
      <c r="C62" s="89" t="s">
        <v>243</v>
      </c>
      <c r="D62" s="110" t="s">
        <v>244</v>
      </c>
      <c r="E62" s="91">
        <v>42</v>
      </c>
      <c r="F62" s="90" t="s">
        <v>202</v>
      </c>
      <c r="H62" s="92">
        <f>ROUND(E62*G62,2)</f>
        <v>0</v>
      </c>
      <c r="J62" s="92">
        <f>ROUND(E62*G62,2)</f>
        <v>0</v>
      </c>
      <c r="O62" s="90">
        <v>20</v>
      </c>
      <c r="P62" s="90">
        <v>53</v>
      </c>
      <c r="V62" s="94" t="s">
        <v>54</v>
      </c>
      <c r="Z62" s="89" t="s">
        <v>133</v>
      </c>
      <c r="AB62" s="90">
        <v>7</v>
      </c>
    </row>
    <row r="63" spans="1:28" ht="12.75">
      <c r="A63" s="87">
        <v>43</v>
      </c>
      <c r="B63" s="88" t="s">
        <v>214</v>
      </c>
      <c r="C63" s="89" t="s">
        <v>245</v>
      </c>
      <c r="D63" s="110" t="s">
        <v>246</v>
      </c>
      <c r="E63" s="91">
        <v>62</v>
      </c>
      <c r="F63" s="90" t="s">
        <v>202</v>
      </c>
      <c r="H63" s="92">
        <f>ROUND(E63*G63,2)</f>
        <v>0</v>
      </c>
      <c r="J63" s="92">
        <f>ROUND(E63*G63,2)</f>
        <v>0</v>
      </c>
      <c r="O63" s="90">
        <v>20</v>
      </c>
      <c r="P63" s="90">
        <v>46</v>
      </c>
      <c r="V63" s="94" t="s">
        <v>54</v>
      </c>
      <c r="Z63" s="89" t="s">
        <v>133</v>
      </c>
      <c r="AB63" s="90">
        <v>1</v>
      </c>
    </row>
    <row r="64" spans="1:28" ht="25.5">
      <c r="A64" s="87">
        <v>44</v>
      </c>
      <c r="B64" s="88" t="s">
        <v>214</v>
      </c>
      <c r="C64" s="89" t="s">
        <v>247</v>
      </c>
      <c r="D64" s="110" t="s">
        <v>248</v>
      </c>
      <c r="E64" s="91">
        <v>2</v>
      </c>
      <c r="F64" s="90" t="s">
        <v>202</v>
      </c>
      <c r="H64" s="92">
        <f>ROUND(E64*G64,2)</f>
        <v>0</v>
      </c>
      <c r="J64" s="92">
        <f>ROUND(E64*G64,2)</f>
        <v>0</v>
      </c>
      <c r="O64" s="90">
        <v>20</v>
      </c>
      <c r="P64" s="90">
        <v>48</v>
      </c>
      <c r="V64" s="94" t="s">
        <v>54</v>
      </c>
      <c r="Z64" s="89" t="s">
        <v>133</v>
      </c>
      <c r="AB64" s="90">
        <v>7</v>
      </c>
    </row>
    <row r="65" spans="1:28" ht="25.5">
      <c r="A65" s="87">
        <v>45</v>
      </c>
      <c r="B65" s="88" t="s">
        <v>162</v>
      </c>
      <c r="C65" s="89" t="s">
        <v>249</v>
      </c>
      <c r="D65" s="110" t="s">
        <v>250</v>
      </c>
      <c r="E65" s="91">
        <v>602.8</v>
      </c>
      <c r="F65" s="90" t="s">
        <v>158</v>
      </c>
      <c r="H65" s="92">
        <f>ROUND(E65*G65,2)</f>
        <v>0</v>
      </c>
      <c r="J65" s="92">
        <f>ROUND(E65*G65,2)</f>
        <v>0</v>
      </c>
      <c r="K65" s="93">
        <v>0.0681</v>
      </c>
      <c r="L65" s="93">
        <f>E65*K65</f>
        <v>41.05067999999999</v>
      </c>
      <c r="O65" s="90">
        <v>20</v>
      </c>
      <c r="P65" s="90">
        <v>65</v>
      </c>
      <c r="V65" s="94" t="s">
        <v>54</v>
      </c>
      <c r="W65" s="91">
        <v>13.864</v>
      </c>
      <c r="Z65" s="89" t="s">
        <v>251</v>
      </c>
      <c r="AB65" s="90">
        <v>7</v>
      </c>
    </row>
    <row r="66" spans="1:28" ht="12.75">
      <c r="A66" s="87">
        <v>46</v>
      </c>
      <c r="B66" s="88" t="s">
        <v>214</v>
      </c>
      <c r="C66" s="89" t="s">
        <v>252</v>
      </c>
      <c r="D66" s="110" t="s">
        <v>253</v>
      </c>
      <c r="E66" s="91">
        <v>340</v>
      </c>
      <c r="F66" s="90" t="s">
        <v>142</v>
      </c>
      <c r="H66" s="92">
        <f>ROUND(E66*G66,2)</f>
        <v>0</v>
      </c>
      <c r="J66" s="92">
        <f>ROUND(E66*G66,2)</f>
        <v>0</v>
      </c>
      <c r="O66" s="90">
        <v>20</v>
      </c>
      <c r="P66" s="90">
        <v>52</v>
      </c>
      <c r="V66" s="94" t="s">
        <v>54</v>
      </c>
      <c r="Z66" s="89" t="s">
        <v>133</v>
      </c>
      <c r="AB66" s="90">
        <v>7</v>
      </c>
    </row>
    <row r="67" spans="1:28" ht="25.5">
      <c r="A67" s="87">
        <v>47</v>
      </c>
      <c r="B67" s="88" t="s">
        <v>214</v>
      </c>
      <c r="C67" s="89" t="s">
        <v>254</v>
      </c>
      <c r="D67" s="110" t="s">
        <v>255</v>
      </c>
      <c r="E67" s="91">
        <v>2</v>
      </c>
      <c r="F67" s="90" t="s">
        <v>202</v>
      </c>
      <c r="H67" s="92">
        <f>ROUND(E67*G67,2)</f>
        <v>0</v>
      </c>
      <c r="J67" s="92">
        <f>ROUND(E67*G67,2)</f>
        <v>0</v>
      </c>
      <c r="O67" s="90">
        <v>20</v>
      </c>
      <c r="P67" s="90">
        <v>44</v>
      </c>
      <c r="V67" s="94" t="s">
        <v>54</v>
      </c>
      <c r="Z67" s="89" t="s">
        <v>133</v>
      </c>
      <c r="AB67" s="90">
        <v>1</v>
      </c>
    </row>
    <row r="68" spans="1:28" ht="12.75">
      <c r="A68" s="87">
        <v>48</v>
      </c>
      <c r="B68" s="88" t="s">
        <v>214</v>
      </c>
      <c r="C68" s="89" t="s">
        <v>256</v>
      </c>
      <c r="D68" s="110" t="s">
        <v>257</v>
      </c>
      <c r="E68" s="91">
        <v>429.47</v>
      </c>
      <c r="F68" s="90" t="s">
        <v>158</v>
      </c>
      <c r="H68" s="92">
        <f>ROUND(E68*G68,2)</f>
        <v>0</v>
      </c>
      <c r="J68" s="92">
        <f>ROUND(E68*G68,2)</f>
        <v>0</v>
      </c>
      <c r="K68" s="93">
        <v>0.00221</v>
      </c>
      <c r="L68" s="93">
        <f>E68*K68</f>
        <v>0.9491287000000002</v>
      </c>
      <c r="O68" s="90">
        <v>20</v>
      </c>
      <c r="P68" s="90">
        <v>52</v>
      </c>
      <c r="V68" s="94" t="s">
        <v>54</v>
      </c>
      <c r="W68" s="91">
        <v>329.833</v>
      </c>
      <c r="Z68" s="89" t="s">
        <v>258</v>
      </c>
      <c r="AB68" s="90">
        <v>7</v>
      </c>
    </row>
    <row r="69" spans="1:28" ht="25.5">
      <c r="A69" s="87">
        <v>49</v>
      </c>
      <c r="B69" s="88" t="s">
        <v>259</v>
      </c>
      <c r="C69" s="89" t="s">
        <v>260</v>
      </c>
      <c r="D69" s="110" t="s">
        <v>261</v>
      </c>
      <c r="E69" s="91">
        <v>48</v>
      </c>
      <c r="F69" s="90" t="s">
        <v>165</v>
      </c>
      <c r="H69" s="92">
        <f>ROUND(E69*G69,2)</f>
        <v>0</v>
      </c>
      <c r="J69" s="92">
        <f>ROUND(E69*G69,2)</f>
        <v>0</v>
      </c>
      <c r="O69" s="90">
        <v>20</v>
      </c>
      <c r="P69" s="90">
        <v>49</v>
      </c>
      <c r="V69" s="94" t="s">
        <v>236</v>
      </c>
      <c r="W69" s="91">
        <v>211.056</v>
      </c>
      <c r="Z69" s="89" t="s">
        <v>262</v>
      </c>
      <c r="AB69" s="90">
        <v>7</v>
      </c>
    </row>
    <row r="70" spans="1:28" ht="12.75">
      <c r="A70" s="87">
        <v>50</v>
      </c>
      <c r="B70" s="88" t="s">
        <v>259</v>
      </c>
      <c r="C70" s="89" t="s">
        <v>263</v>
      </c>
      <c r="D70" s="110" t="s">
        <v>264</v>
      </c>
      <c r="E70" s="91">
        <v>384</v>
      </c>
      <c r="F70" s="90" t="s">
        <v>165</v>
      </c>
      <c r="H70" s="92">
        <f>ROUND(E70*G70,2)</f>
        <v>0</v>
      </c>
      <c r="J70" s="92">
        <f>ROUND(E70*G70,2)</f>
        <v>0</v>
      </c>
      <c r="O70" s="90">
        <v>20</v>
      </c>
      <c r="P70" s="90">
        <v>49</v>
      </c>
      <c r="V70" s="94" t="s">
        <v>236</v>
      </c>
      <c r="W70" s="91">
        <v>27.648</v>
      </c>
      <c r="Z70" s="89" t="s">
        <v>262</v>
      </c>
      <c r="AB70" s="90">
        <v>7</v>
      </c>
    </row>
    <row r="71" spans="1:28" ht="12.75">
      <c r="A71" s="87">
        <v>51</v>
      </c>
      <c r="B71" s="88" t="s">
        <v>259</v>
      </c>
      <c r="C71" s="89" t="s">
        <v>265</v>
      </c>
      <c r="D71" s="110" t="s">
        <v>266</v>
      </c>
      <c r="E71" s="91">
        <v>384</v>
      </c>
      <c r="F71" s="90" t="s">
        <v>165</v>
      </c>
      <c r="H71" s="92">
        <f>ROUND(E71*G71,2)</f>
        <v>0</v>
      </c>
      <c r="J71" s="92">
        <f>ROUND(E71*G71,2)</f>
        <v>0</v>
      </c>
      <c r="O71" s="90">
        <v>20</v>
      </c>
      <c r="P71" s="90">
        <v>49</v>
      </c>
      <c r="V71" s="94" t="s">
        <v>236</v>
      </c>
      <c r="W71" s="91">
        <v>27.648</v>
      </c>
      <c r="Z71" s="89" t="s">
        <v>262</v>
      </c>
      <c r="AB71" s="90">
        <v>7</v>
      </c>
    </row>
    <row r="72" spans="1:28" ht="25.5">
      <c r="A72" s="87">
        <v>52</v>
      </c>
      <c r="B72" s="88" t="s">
        <v>267</v>
      </c>
      <c r="C72" s="89" t="s">
        <v>268</v>
      </c>
      <c r="D72" s="110" t="s">
        <v>269</v>
      </c>
      <c r="E72" s="91">
        <v>200</v>
      </c>
      <c r="F72" s="90" t="s">
        <v>90</v>
      </c>
      <c r="H72" s="92">
        <f>ROUND(E72*G72,2)</f>
        <v>0</v>
      </c>
      <c r="J72" s="92">
        <f>ROUND(E72*G72,2)</f>
        <v>0</v>
      </c>
      <c r="O72" s="90">
        <v>20</v>
      </c>
      <c r="P72" s="90">
        <v>60</v>
      </c>
      <c r="V72" s="94" t="s">
        <v>270</v>
      </c>
      <c r="Z72" s="89" t="s">
        <v>133</v>
      </c>
      <c r="AB72" s="90">
        <v>7</v>
      </c>
    </row>
    <row r="73" spans="1:28" ht="12.75">
      <c r="A73" s="87">
        <v>53</v>
      </c>
      <c r="B73" s="88" t="s">
        <v>271</v>
      </c>
      <c r="C73" s="89" t="s">
        <v>272</v>
      </c>
      <c r="D73" s="110" t="s">
        <v>273</v>
      </c>
      <c r="E73" s="91">
        <v>2</v>
      </c>
      <c r="F73" s="90" t="s">
        <v>202</v>
      </c>
      <c r="H73" s="92">
        <f>ROUND(E73*G73,2)</f>
        <v>0</v>
      </c>
      <c r="J73" s="92">
        <f>ROUND(E73*G73,2)</f>
        <v>0</v>
      </c>
      <c r="O73" s="90">
        <v>20</v>
      </c>
      <c r="P73" s="90">
        <v>76</v>
      </c>
      <c r="V73" s="94" t="s">
        <v>274</v>
      </c>
      <c r="Z73" s="89" t="s">
        <v>133</v>
      </c>
      <c r="AB73" s="90">
        <v>7</v>
      </c>
    </row>
    <row r="74" spans="1:28" ht="12.75">
      <c r="A74" s="87">
        <v>54</v>
      </c>
      <c r="B74" s="88" t="s">
        <v>271</v>
      </c>
      <c r="C74" s="89" t="s">
        <v>275</v>
      </c>
      <c r="D74" s="110" t="s">
        <v>276</v>
      </c>
      <c r="E74" s="91">
        <v>175</v>
      </c>
      <c r="F74" s="90" t="s">
        <v>169</v>
      </c>
      <c r="H74" s="92">
        <f>ROUND(E74*G74,2)</f>
        <v>0</v>
      </c>
      <c r="J74" s="92">
        <f>ROUND(E74*G74,2)</f>
        <v>0</v>
      </c>
      <c r="O74" s="90">
        <v>20</v>
      </c>
      <c r="P74" s="90">
        <v>69</v>
      </c>
      <c r="V74" s="94" t="s">
        <v>274</v>
      </c>
      <c r="Z74" s="89" t="s">
        <v>133</v>
      </c>
      <c r="AB74" s="90">
        <v>1</v>
      </c>
    </row>
    <row r="75" spans="1:28" ht="12.75">
      <c r="A75" s="87">
        <v>55</v>
      </c>
      <c r="B75" s="88" t="s">
        <v>271</v>
      </c>
      <c r="C75" s="89" t="s">
        <v>277</v>
      </c>
      <c r="D75" s="110" t="s">
        <v>278</v>
      </c>
      <c r="E75" s="91">
        <v>500</v>
      </c>
      <c r="F75" s="90" t="s">
        <v>142</v>
      </c>
      <c r="H75" s="92">
        <f>ROUND(E75*G75,2)</f>
        <v>0</v>
      </c>
      <c r="J75" s="92">
        <f>ROUND(E75*G75,2)</f>
        <v>0</v>
      </c>
      <c r="O75" s="90">
        <v>20</v>
      </c>
      <c r="P75" s="90">
        <v>67</v>
      </c>
      <c r="V75" s="94" t="s">
        <v>274</v>
      </c>
      <c r="Z75" s="89" t="s">
        <v>133</v>
      </c>
      <c r="AB75" s="90">
        <v>1</v>
      </c>
    </row>
    <row r="76" spans="1:28" ht="12.75">
      <c r="A76" s="87">
        <v>56</v>
      </c>
      <c r="B76" s="88" t="s">
        <v>271</v>
      </c>
      <c r="C76" s="89" t="s">
        <v>279</v>
      </c>
      <c r="D76" s="110" t="s">
        <v>280</v>
      </c>
      <c r="E76" s="91">
        <v>2</v>
      </c>
      <c r="F76" s="90" t="s">
        <v>202</v>
      </c>
      <c r="H76" s="92">
        <f>ROUND(E76*G76,2)</f>
        <v>0</v>
      </c>
      <c r="J76" s="92">
        <f>ROUND(E76*G76,2)</f>
        <v>0</v>
      </c>
      <c r="O76" s="90">
        <v>20</v>
      </c>
      <c r="P76" s="90">
        <v>75</v>
      </c>
      <c r="V76" s="94" t="s">
        <v>274</v>
      </c>
      <c r="Z76" s="89" t="s">
        <v>133</v>
      </c>
      <c r="AB76" s="90">
        <v>7</v>
      </c>
    </row>
    <row r="77" spans="1:28" ht="12.75">
      <c r="A77" s="87">
        <v>57</v>
      </c>
      <c r="B77" s="88" t="s">
        <v>271</v>
      </c>
      <c r="C77" s="89" t="s">
        <v>281</v>
      </c>
      <c r="D77" s="110" t="s">
        <v>282</v>
      </c>
      <c r="E77" s="91">
        <v>8</v>
      </c>
      <c r="F77" s="90" t="s">
        <v>158</v>
      </c>
      <c r="H77" s="92">
        <f>ROUND(E77*G77,2)</f>
        <v>0</v>
      </c>
      <c r="J77" s="92">
        <f>ROUND(E77*G77,2)</f>
        <v>0</v>
      </c>
      <c r="O77" s="90">
        <v>20</v>
      </c>
      <c r="P77" s="90">
        <v>70</v>
      </c>
      <c r="V77" s="94" t="s">
        <v>274</v>
      </c>
      <c r="Z77" s="89" t="s">
        <v>133</v>
      </c>
      <c r="AB77" s="90">
        <v>7</v>
      </c>
    </row>
    <row r="78" spans="1:28" ht="25.5">
      <c r="A78" s="87">
        <v>58</v>
      </c>
      <c r="B78" s="88" t="s">
        <v>271</v>
      </c>
      <c r="C78" s="89" t="s">
        <v>283</v>
      </c>
      <c r="D78" s="110" t="s">
        <v>284</v>
      </c>
      <c r="E78" s="91">
        <v>1</v>
      </c>
      <c r="F78" s="90" t="s">
        <v>217</v>
      </c>
      <c r="H78" s="92">
        <f>ROUND(E78*G78,2)</f>
        <v>0</v>
      </c>
      <c r="J78" s="92">
        <f>ROUND(E78*G78,2)</f>
        <v>0</v>
      </c>
      <c r="O78" s="90">
        <v>20</v>
      </c>
      <c r="P78" s="90">
        <v>73</v>
      </c>
      <c r="V78" s="94" t="s">
        <v>274</v>
      </c>
      <c r="Z78" s="89" t="s">
        <v>133</v>
      </c>
      <c r="AB78" s="90">
        <v>7</v>
      </c>
    </row>
    <row r="79" spans="1:28" ht="12.75">
      <c r="A79" s="87">
        <v>59</v>
      </c>
      <c r="B79" s="88" t="s">
        <v>271</v>
      </c>
      <c r="C79" s="89" t="s">
        <v>285</v>
      </c>
      <c r="D79" s="110" t="s">
        <v>286</v>
      </c>
      <c r="E79" s="91">
        <v>2</v>
      </c>
      <c r="F79" s="90" t="s">
        <v>202</v>
      </c>
      <c r="H79" s="92">
        <f>ROUND(E79*G79,2)</f>
        <v>0</v>
      </c>
      <c r="J79" s="92">
        <f>ROUND(E79*G79,2)</f>
        <v>0</v>
      </c>
      <c r="O79" s="90">
        <v>20</v>
      </c>
      <c r="P79" s="90">
        <v>72</v>
      </c>
      <c r="V79" s="94" t="s">
        <v>274</v>
      </c>
      <c r="Z79" s="89" t="s">
        <v>133</v>
      </c>
      <c r="AB79" s="90">
        <v>7</v>
      </c>
    </row>
    <row r="80" spans="1:28" ht="12.75">
      <c r="A80" s="87">
        <v>60</v>
      </c>
      <c r="B80" s="88" t="s">
        <v>166</v>
      </c>
      <c r="C80" s="89" t="s">
        <v>287</v>
      </c>
      <c r="D80" s="110" t="s">
        <v>288</v>
      </c>
      <c r="E80" s="91">
        <v>106.66</v>
      </c>
      <c r="F80" s="90" t="s">
        <v>158</v>
      </c>
      <c r="I80" s="92">
        <f>ROUND(E80*G80,2)</f>
        <v>0</v>
      </c>
      <c r="J80" s="92">
        <f>ROUND(E80*G80,2)</f>
        <v>0</v>
      </c>
      <c r="O80" s="90">
        <v>20</v>
      </c>
      <c r="P80" s="90">
        <v>49</v>
      </c>
      <c r="V80" s="94" t="s">
        <v>46</v>
      </c>
      <c r="Z80" s="89" t="s">
        <v>133</v>
      </c>
      <c r="AA80" s="89" t="s">
        <v>171</v>
      </c>
      <c r="AB80" s="90">
        <v>8</v>
      </c>
    </row>
    <row r="81" spans="1:28" ht="12.75">
      <c r="A81" s="87">
        <v>61</v>
      </c>
      <c r="B81" s="88" t="s">
        <v>166</v>
      </c>
      <c r="C81" s="89" t="s">
        <v>289</v>
      </c>
      <c r="D81" s="110" t="s">
        <v>290</v>
      </c>
      <c r="E81" s="91">
        <v>2</v>
      </c>
      <c r="F81" s="90" t="s">
        <v>165</v>
      </c>
      <c r="I81" s="92">
        <f>ROUND(E81*G81,2)</f>
        <v>0</v>
      </c>
      <c r="J81" s="92">
        <f>ROUND(E81*G81,2)</f>
        <v>0</v>
      </c>
      <c r="O81" s="90">
        <v>20</v>
      </c>
      <c r="P81" s="90">
        <v>44</v>
      </c>
      <c r="V81" s="94" t="s">
        <v>46</v>
      </c>
      <c r="Z81" s="89" t="s">
        <v>291</v>
      </c>
      <c r="AA81" s="89" t="s">
        <v>171</v>
      </c>
      <c r="AB81" s="90">
        <v>8</v>
      </c>
    </row>
    <row r="82" spans="1:28" ht="12.75" customHeight="1">
      <c r="A82" s="87">
        <v>62</v>
      </c>
      <c r="B82" s="88" t="s">
        <v>166</v>
      </c>
      <c r="C82" s="89" t="s">
        <v>292</v>
      </c>
      <c r="D82" s="110" t="s">
        <v>293</v>
      </c>
      <c r="E82" s="91">
        <v>53.33</v>
      </c>
      <c r="F82" s="90" t="s">
        <v>165</v>
      </c>
      <c r="I82" s="92">
        <f>ROUND(E82*G82,2)</f>
        <v>0</v>
      </c>
      <c r="J82" s="92">
        <f>ROUND(E82*G82,2)</f>
        <v>0</v>
      </c>
      <c r="O82" s="90">
        <v>20</v>
      </c>
      <c r="P82" s="90">
        <v>50</v>
      </c>
      <c r="V82" s="94" t="s">
        <v>46</v>
      </c>
      <c r="Z82" s="89" t="s">
        <v>294</v>
      </c>
      <c r="AA82" s="89" t="s">
        <v>171</v>
      </c>
      <c r="AB82" s="90">
        <v>2</v>
      </c>
    </row>
    <row r="83" spans="1:28" ht="12.75">
      <c r="A83" s="87">
        <v>63</v>
      </c>
      <c r="B83" s="88" t="s">
        <v>166</v>
      </c>
      <c r="C83" s="89" t="s">
        <v>295</v>
      </c>
      <c r="D83" s="110" t="s">
        <v>296</v>
      </c>
      <c r="E83" s="91">
        <v>53.33</v>
      </c>
      <c r="F83" s="90" t="s">
        <v>165</v>
      </c>
      <c r="I83" s="92">
        <f>ROUND(E83*G83,2)</f>
        <v>0</v>
      </c>
      <c r="J83" s="92">
        <f>ROUND(E83*G83,2)</f>
        <v>0</v>
      </c>
      <c r="O83" s="90">
        <v>20</v>
      </c>
      <c r="P83" s="90">
        <v>50</v>
      </c>
      <c r="V83" s="94" t="s">
        <v>46</v>
      </c>
      <c r="Z83" s="89" t="s">
        <v>294</v>
      </c>
      <c r="AA83" s="89" t="s">
        <v>171</v>
      </c>
      <c r="AB83" s="90">
        <v>8</v>
      </c>
    </row>
    <row r="84" spans="1:28" ht="25.5">
      <c r="A84" s="87">
        <v>64</v>
      </c>
      <c r="B84" s="88" t="s">
        <v>166</v>
      </c>
      <c r="C84" s="89" t="s">
        <v>297</v>
      </c>
      <c r="D84" s="110" t="s">
        <v>298</v>
      </c>
      <c r="E84" s="91">
        <v>429.47</v>
      </c>
      <c r="F84" s="90" t="s">
        <v>158</v>
      </c>
      <c r="I84" s="92">
        <f>ROUND(E84*G84,2)</f>
        <v>0</v>
      </c>
      <c r="J84" s="92">
        <f>ROUND(E84*G84,2)</f>
        <v>0</v>
      </c>
      <c r="O84" s="90">
        <v>20</v>
      </c>
      <c r="P84" s="90">
        <v>30</v>
      </c>
      <c r="V84" s="94" t="s">
        <v>46</v>
      </c>
      <c r="Z84" s="89" t="s">
        <v>299</v>
      </c>
      <c r="AA84" s="89" t="s">
        <v>171</v>
      </c>
      <c r="AB84" s="90">
        <v>2</v>
      </c>
    </row>
    <row r="85" spans="1:28" ht="25.5">
      <c r="A85" s="87">
        <v>65</v>
      </c>
      <c r="B85" s="88" t="s">
        <v>166</v>
      </c>
      <c r="C85" s="89" t="s">
        <v>300</v>
      </c>
      <c r="D85" s="110" t="s">
        <v>301</v>
      </c>
      <c r="E85" s="91">
        <v>2</v>
      </c>
      <c r="F85" s="90" t="s">
        <v>302</v>
      </c>
      <c r="I85" s="92">
        <f>ROUND(E85*G85,2)</f>
        <v>0</v>
      </c>
      <c r="J85" s="92">
        <f>ROUND(E85*G85,2)</f>
        <v>0</v>
      </c>
      <c r="O85" s="90">
        <v>20</v>
      </c>
      <c r="P85" s="90">
        <v>73</v>
      </c>
      <c r="V85" s="94" t="s">
        <v>46</v>
      </c>
      <c r="Z85" s="89" t="s">
        <v>133</v>
      </c>
      <c r="AA85" s="89" t="s">
        <v>171</v>
      </c>
      <c r="AB85" s="90">
        <v>8</v>
      </c>
    </row>
    <row r="86" spans="4:23" ht="12.75">
      <c r="D86" s="121" t="s">
        <v>303</v>
      </c>
      <c r="E86" s="122">
        <f>J86</f>
        <v>0</v>
      </c>
      <c r="H86" s="122">
        <f>SUM(H51:H85)</f>
        <v>0</v>
      </c>
      <c r="I86" s="122">
        <f>SUM(I51:I85)</f>
        <v>0</v>
      </c>
      <c r="J86" s="122">
        <f>SUM(J51:J85)</f>
        <v>0</v>
      </c>
      <c r="L86" s="123">
        <f>SUM(L51:L85)</f>
        <v>51.358146309999995</v>
      </c>
      <c r="N86" s="124">
        <f>SUM(N51:N85)</f>
        <v>0</v>
      </c>
      <c r="W86" s="91">
        <f>SUM(W51:W85)</f>
        <v>731.1890000000001</v>
      </c>
    </row>
    <row r="88" ht="12.75">
      <c r="B88" s="89" t="s">
        <v>304</v>
      </c>
    </row>
    <row r="89" spans="1:28" ht="12.75">
      <c r="A89" s="87">
        <v>66</v>
      </c>
      <c r="B89" s="88" t="s">
        <v>305</v>
      </c>
      <c r="C89" s="89" t="s">
        <v>306</v>
      </c>
      <c r="D89" s="110" t="s">
        <v>307</v>
      </c>
      <c r="E89" s="91">
        <v>602.8</v>
      </c>
      <c r="F89" s="90" t="s">
        <v>158</v>
      </c>
      <c r="H89" s="92">
        <f>ROUND(E89*G89,2)</f>
        <v>0</v>
      </c>
      <c r="J89" s="92">
        <f>ROUND(E89*G89,2)</f>
        <v>0</v>
      </c>
      <c r="K89" s="93">
        <v>0.36732</v>
      </c>
      <c r="L89" s="93">
        <f>E89*K89</f>
        <v>221.42049599999996</v>
      </c>
      <c r="O89" s="90">
        <v>20</v>
      </c>
      <c r="P89" s="90">
        <v>55</v>
      </c>
      <c r="V89" s="94" t="s">
        <v>54</v>
      </c>
      <c r="W89" s="91">
        <v>15.673</v>
      </c>
      <c r="Z89" s="89" t="s">
        <v>308</v>
      </c>
      <c r="AB89" s="90">
        <v>1</v>
      </c>
    </row>
    <row r="90" spans="1:28" ht="25.5">
      <c r="A90" s="87">
        <v>67</v>
      </c>
      <c r="B90" s="88" t="s">
        <v>305</v>
      </c>
      <c r="C90" s="89" t="s">
        <v>309</v>
      </c>
      <c r="D90" s="110" t="s">
        <v>310</v>
      </c>
      <c r="E90" s="91">
        <v>108</v>
      </c>
      <c r="F90" s="90" t="s">
        <v>142</v>
      </c>
      <c r="H90" s="92">
        <f>ROUND(E90*G90,2)</f>
        <v>0</v>
      </c>
      <c r="J90" s="92">
        <f>ROUND(E90*G90,2)</f>
        <v>0</v>
      </c>
      <c r="K90" s="93">
        <v>0.10562</v>
      </c>
      <c r="L90" s="93">
        <f>E90*K90</f>
        <v>11.40696</v>
      </c>
      <c r="O90" s="90">
        <v>20</v>
      </c>
      <c r="P90" s="90">
        <v>63</v>
      </c>
      <c r="V90" s="94" t="s">
        <v>54</v>
      </c>
      <c r="W90" s="91">
        <v>15.012</v>
      </c>
      <c r="Z90" s="89" t="s">
        <v>311</v>
      </c>
      <c r="AB90" s="90">
        <v>1</v>
      </c>
    </row>
    <row r="91" spans="1:28" ht="12.75">
      <c r="A91" s="87">
        <v>68</v>
      </c>
      <c r="B91" s="88" t="s">
        <v>271</v>
      </c>
      <c r="C91" s="89" t="s">
        <v>312</v>
      </c>
      <c r="D91" s="110" t="s">
        <v>313</v>
      </c>
      <c r="E91" s="91">
        <v>602.8</v>
      </c>
      <c r="F91" s="90" t="s">
        <v>158</v>
      </c>
      <c r="H91" s="92">
        <f>ROUND(E91*G91,2)</f>
        <v>0</v>
      </c>
      <c r="J91" s="92">
        <f>ROUND(E91*G91,2)</f>
        <v>0</v>
      </c>
      <c r="O91" s="90">
        <v>20</v>
      </c>
      <c r="P91" s="90">
        <v>71</v>
      </c>
      <c r="V91" s="94" t="s">
        <v>274</v>
      </c>
      <c r="Z91" s="89" t="s">
        <v>133</v>
      </c>
      <c r="AB91" s="90">
        <v>7</v>
      </c>
    </row>
    <row r="92" spans="1:28" ht="25.5">
      <c r="A92" s="87">
        <v>69</v>
      </c>
      <c r="B92" s="88" t="s">
        <v>271</v>
      </c>
      <c r="C92" s="89" t="s">
        <v>314</v>
      </c>
      <c r="D92" s="110" t="s">
        <v>315</v>
      </c>
      <c r="E92" s="91">
        <v>602.8</v>
      </c>
      <c r="F92" s="90" t="s">
        <v>158</v>
      </c>
      <c r="H92" s="92">
        <f>ROUND(E92*G92,2)</f>
        <v>0</v>
      </c>
      <c r="J92" s="92">
        <f>ROUND(E92*G92,2)</f>
        <v>0</v>
      </c>
      <c r="O92" s="90">
        <v>20</v>
      </c>
      <c r="P92" s="90">
        <v>57</v>
      </c>
      <c r="V92" s="94" t="s">
        <v>274</v>
      </c>
      <c r="Z92" s="89" t="s">
        <v>133</v>
      </c>
      <c r="AB92" s="90">
        <v>7</v>
      </c>
    </row>
    <row r="93" spans="1:28" ht="25.5">
      <c r="A93" s="87">
        <v>70</v>
      </c>
      <c r="B93" s="88" t="s">
        <v>271</v>
      </c>
      <c r="C93" s="89" t="s">
        <v>316</v>
      </c>
      <c r="D93" s="110" t="s">
        <v>317</v>
      </c>
      <c r="E93" s="91">
        <v>602.8</v>
      </c>
      <c r="F93" s="90" t="s">
        <v>158</v>
      </c>
      <c r="H93" s="92">
        <f>ROUND(E93*G93,2)</f>
        <v>0</v>
      </c>
      <c r="J93" s="92">
        <f>ROUND(E93*G93,2)</f>
        <v>0</v>
      </c>
      <c r="O93" s="90">
        <v>20</v>
      </c>
      <c r="P93" s="90">
        <v>58</v>
      </c>
      <c r="V93" s="94" t="s">
        <v>274</v>
      </c>
      <c r="Z93" s="89" t="s">
        <v>133</v>
      </c>
      <c r="AB93" s="90">
        <v>7</v>
      </c>
    </row>
    <row r="94" spans="1:28" ht="25.5">
      <c r="A94" s="87">
        <v>71</v>
      </c>
      <c r="B94" s="88" t="s">
        <v>271</v>
      </c>
      <c r="C94" s="89" t="s">
        <v>318</v>
      </c>
      <c r="D94" s="110" t="s">
        <v>319</v>
      </c>
      <c r="E94" s="91">
        <v>602.8</v>
      </c>
      <c r="F94" s="90" t="s">
        <v>158</v>
      </c>
      <c r="H94" s="92">
        <f>ROUND(E94*G94,2)</f>
        <v>0</v>
      </c>
      <c r="J94" s="92">
        <f>ROUND(E94*G94,2)</f>
        <v>0</v>
      </c>
      <c r="O94" s="90">
        <v>20</v>
      </c>
      <c r="P94" s="90">
        <v>56</v>
      </c>
      <c r="V94" s="94" t="s">
        <v>274</v>
      </c>
      <c r="Z94" s="89" t="s">
        <v>133</v>
      </c>
      <c r="AB94" s="90">
        <v>7</v>
      </c>
    </row>
    <row r="95" spans="1:28" ht="12.75">
      <c r="A95" s="87">
        <v>72</v>
      </c>
      <c r="B95" s="88" t="s">
        <v>271</v>
      </c>
      <c r="C95" s="89" t="s">
        <v>320</v>
      </c>
      <c r="D95" s="110" t="s">
        <v>321</v>
      </c>
      <c r="E95" s="91">
        <v>1301.704</v>
      </c>
      <c r="F95" s="90" t="s">
        <v>322</v>
      </c>
      <c r="H95" s="92">
        <f>ROUND(E95*G95,2)</f>
        <v>0</v>
      </c>
      <c r="J95" s="92">
        <f>ROUND(E95*G95,2)</f>
        <v>0</v>
      </c>
      <c r="O95" s="90">
        <v>20</v>
      </c>
      <c r="P95" s="90">
        <v>77</v>
      </c>
      <c r="V95" s="94" t="s">
        <v>274</v>
      </c>
      <c r="Z95" s="89" t="s">
        <v>133</v>
      </c>
      <c r="AB95" s="90">
        <v>7</v>
      </c>
    </row>
    <row r="96" spans="1:28" ht="12.75">
      <c r="A96" s="87">
        <v>73</v>
      </c>
      <c r="B96" s="88" t="s">
        <v>166</v>
      </c>
      <c r="C96" s="89" t="s">
        <v>323</v>
      </c>
      <c r="D96" s="110" t="s">
        <v>324</v>
      </c>
      <c r="E96" s="91">
        <v>17</v>
      </c>
      <c r="F96" s="90" t="s">
        <v>322</v>
      </c>
      <c r="I96" s="92">
        <f>ROUND(E96*G96,2)</f>
        <v>0</v>
      </c>
      <c r="J96" s="92">
        <f>ROUND(E96*G96,2)</f>
        <v>0</v>
      </c>
      <c r="K96" s="93">
        <v>1</v>
      </c>
      <c r="L96" s="93">
        <f>E96*K96</f>
        <v>17</v>
      </c>
      <c r="O96" s="90">
        <v>20</v>
      </c>
      <c r="P96" s="90">
        <v>68</v>
      </c>
      <c r="V96" s="94" t="s">
        <v>46</v>
      </c>
      <c r="Z96" s="89" t="s">
        <v>325</v>
      </c>
      <c r="AA96" s="89" t="s">
        <v>171</v>
      </c>
      <c r="AB96" s="90">
        <v>8</v>
      </c>
    </row>
    <row r="97" spans="1:28" ht="12.75">
      <c r="A97" s="87">
        <v>74</v>
      </c>
      <c r="B97" s="88" t="s">
        <v>166</v>
      </c>
      <c r="C97" s="89" t="s">
        <v>326</v>
      </c>
      <c r="D97" s="110" t="s">
        <v>327</v>
      </c>
      <c r="E97" s="91">
        <v>34.35</v>
      </c>
      <c r="F97" s="90" t="s">
        <v>322</v>
      </c>
      <c r="I97" s="92">
        <f>ROUND(E97*G97,2)</f>
        <v>0</v>
      </c>
      <c r="J97" s="92">
        <f>ROUND(E97*G97,2)</f>
        <v>0</v>
      </c>
      <c r="K97" s="93">
        <v>1</v>
      </c>
      <c r="L97" s="93">
        <f>E97*K97</f>
        <v>34.35</v>
      </c>
      <c r="O97" s="90">
        <v>20</v>
      </c>
      <c r="P97" s="90">
        <v>62</v>
      </c>
      <c r="V97" s="94" t="s">
        <v>46</v>
      </c>
      <c r="Z97" s="89" t="s">
        <v>328</v>
      </c>
      <c r="AA97" s="89" t="s">
        <v>171</v>
      </c>
      <c r="AB97" s="90">
        <v>8</v>
      </c>
    </row>
    <row r="98" spans="1:28" ht="12.75">
      <c r="A98" s="87">
        <v>75</v>
      </c>
      <c r="B98" s="88" t="s">
        <v>166</v>
      </c>
      <c r="C98" s="89" t="s">
        <v>329</v>
      </c>
      <c r="D98" s="110" t="s">
        <v>330</v>
      </c>
      <c r="E98" s="91">
        <v>34.35</v>
      </c>
      <c r="F98" s="90" t="s">
        <v>322</v>
      </c>
      <c r="I98" s="92">
        <f>ROUND(E98*G98,2)</f>
        <v>0</v>
      </c>
      <c r="J98" s="92">
        <f>ROUND(E98*G98,2)</f>
        <v>0</v>
      </c>
      <c r="K98" s="93">
        <v>1</v>
      </c>
      <c r="L98" s="93">
        <f>E98*K98</f>
        <v>34.35</v>
      </c>
      <c r="O98" s="90">
        <v>20</v>
      </c>
      <c r="P98" s="90">
        <v>59</v>
      </c>
      <c r="V98" s="94" t="s">
        <v>46</v>
      </c>
      <c r="Z98" s="89" t="s">
        <v>328</v>
      </c>
      <c r="AA98" s="89" t="s">
        <v>171</v>
      </c>
      <c r="AB98" s="90">
        <v>8</v>
      </c>
    </row>
    <row r="99" spans="1:28" ht="12.75">
      <c r="A99" s="87">
        <v>76</v>
      </c>
      <c r="B99" s="88" t="s">
        <v>166</v>
      </c>
      <c r="C99" s="89" t="s">
        <v>331</v>
      </c>
      <c r="D99" s="110" t="s">
        <v>332</v>
      </c>
      <c r="E99" s="91">
        <v>57.266</v>
      </c>
      <c r="F99" s="90" t="s">
        <v>322</v>
      </c>
      <c r="I99" s="92">
        <f>ROUND(E99*G99,2)</f>
        <v>0</v>
      </c>
      <c r="J99" s="92">
        <f>ROUND(E99*G99,2)</f>
        <v>0</v>
      </c>
      <c r="K99" s="93">
        <v>1</v>
      </c>
      <c r="L99" s="93">
        <f>E99*K99</f>
        <v>57.266</v>
      </c>
      <c r="O99" s="90">
        <v>20</v>
      </c>
      <c r="P99" s="90">
        <v>60</v>
      </c>
      <c r="V99" s="94" t="s">
        <v>46</v>
      </c>
      <c r="Z99" s="89" t="s">
        <v>328</v>
      </c>
      <c r="AA99" s="89" t="s">
        <v>171</v>
      </c>
      <c r="AB99" s="90">
        <v>8</v>
      </c>
    </row>
    <row r="100" spans="1:28" ht="12.75">
      <c r="A100" s="87">
        <v>77</v>
      </c>
      <c r="B100" s="88" t="s">
        <v>166</v>
      </c>
      <c r="C100" s="89" t="s">
        <v>333</v>
      </c>
      <c r="D100" s="110" t="s">
        <v>334</v>
      </c>
      <c r="E100" s="91">
        <v>217.61</v>
      </c>
      <c r="F100" s="90" t="s">
        <v>322</v>
      </c>
      <c r="I100" s="92">
        <f>ROUND(E100*G100,2)</f>
        <v>0</v>
      </c>
      <c r="J100" s="92">
        <f>ROUND(E100*G100,2)</f>
        <v>0</v>
      </c>
      <c r="K100" s="93">
        <v>1</v>
      </c>
      <c r="L100" s="93">
        <f>E100*K100</f>
        <v>217.61</v>
      </c>
      <c r="O100" s="90">
        <v>20</v>
      </c>
      <c r="P100" s="90">
        <v>61</v>
      </c>
      <c r="V100" s="94" t="s">
        <v>46</v>
      </c>
      <c r="Z100" s="89" t="s">
        <v>328</v>
      </c>
      <c r="AA100" s="89" t="s">
        <v>171</v>
      </c>
      <c r="AB100" s="90">
        <v>2</v>
      </c>
    </row>
    <row r="101" spans="1:28" ht="12.75">
      <c r="A101" s="87">
        <v>78</v>
      </c>
      <c r="B101" s="88" t="s">
        <v>166</v>
      </c>
      <c r="C101" s="89" t="s">
        <v>335</v>
      </c>
      <c r="D101" s="110" t="s">
        <v>336</v>
      </c>
      <c r="E101" s="91">
        <v>108</v>
      </c>
      <c r="F101" s="90" t="s">
        <v>165</v>
      </c>
      <c r="I101" s="92">
        <f>ROUND(E101*G101,2)</f>
        <v>0</v>
      </c>
      <c r="J101" s="92">
        <f>ROUND(E101*G101,2)</f>
        <v>0</v>
      </c>
      <c r="K101" s="93">
        <v>0.022</v>
      </c>
      <c r="L101" s="93">
        <f>E101*K101</f>
        <v>2.376</v>
      </c>
      <c r="O101" s="90">
        <v>20</v>
      </c>
      <c r="P101" s="90">
        <v>64</v>
      </c>
      <c r="V101" s="94" t="s">
        <v>46</v>
      </c>
      <c r="Z101" s="89" t="s">
        <v>337</v>
      </c>
      <c r="AA101" s="89" t="s">
        <v>171</v>
      </c>
      <c r="AB101" s="90">
        <v>2</v>
      </c>
    </row>
    <row r="102" spans="1:28" ht="25.5">
      <c r="A102" s="87">
        <v>79</v>
      </c>
      <c r="B102" s="88" t="s">
        <v>166</v>
      </c>
      <c r="C102" s="89" t="s">
        <v>338</v>
      </c>
      <c r="D102" s="110" t="s">
        <v>339</v>
      </c>
      <c r="E102" s="91">
        <v>709.41</v>
      </c>
      <c r="F102" s="90" t="s">
        <v>158</v>
      </c>
      <c r="I102" s="92">
        <f>ROUND(E102*G102,2)</f>
        <v>0</v>
      </c>
      <c r="J102" s="92">
        <f>ROUND(E102*G102,2)</f>
        <v>0</v>
      </c>
      <c r="K102" s="93">
        <v>0.0021</v>
      </c>
      <c r="L102" s="93">
        <f>E102*K102</f>
        <v>1.489761</v>
      </c>
      <c r="O102" s="90">
        <v>20</v>
      </c>
      <c r="P102" s="90">
        <v>65</v>
      </c>
      <c r="V102" s="94" t="s">
        <v>46</v>
      </c>
      <c r="Z102" s="89" t="s">
        <v>340</v>
      </c>
      <c r="AA102" s="89" t="s">
        <v>171</v>
      </c>
      <c r="AB102" s="90">
        <v>8</v>
      </c>
    </row>
    <row r="103" spans="4:23" ht="12.75">
      <c r="D103" s="121" t="s">
        <v>341</v>
      </c>
      <c r="E103" s="122">
        <f>J103</f>
        <v>0</v>
      </c>
      <c r="H103" s="122">
        <f>SUM(H88:H102)</f>
        <v>0</v>
      </c>
      <c r="I103" s="122">
        <f>SUM(I88:I102)</f>
        <v>0</v>
      </c>
      <c r="J103" s="122">
        <f>SUM(J88:J102)</f>
        <v>0</v>
      </c>
      <c r="L103" s="123">
        <f>SUM(L88:L102)</f>
        <v>597.269217</v>
      </c>
      <c r="N103" s="124">
        <f>SUM(N88:N102)</f>
        <v>0</v>
      </c>
      <c r="W103" s="91">
        <f>SUM(W88:W102)</f>
        <v>30.685000000000002</v>
      </c>
    </row>
    <row r="105" spans="4:23" ht="12.75">
      <c r="D105" s="121" t="s">
        <v>342</v>
      </c>
      <c r="E105" s="124">
        <f>J105</f>
        <v>0</v>
      </c>
      <c r="H105" s="122">
        <f>+H35+H49+H86+H103</f>
        <v>0</v>
      </c>
      <c r="I105" s="122">
        <f>+I35+I49+I86+I103</f>
        <v>0</v>
      </c>
      <c r="J105" s="122">
        <f>+J35+J49+J86+J103</f>
        <v>0</v>
      </c>
      <c r="L105" s="123">
        <f>+L35+L49+L86+L103</f>
        <v>662.90050331</v>
      </c>
      <c r="N105" s="124">
        <f>+N35+N49+N86+N103</f>
        <v>0</v>
      </c>
      <c r="W105" s="91">
        <f>+W35+W49+W86+W103</f>
        <v>777.549</v>
      </c>
    </row>
    <row r="107" ht="12.75">
      <c r="B107" s="120" t="s">
        <v>343</v>
      </c>
    </row>
    <row r="108" ht="12.75">
      <c r="B108" s="89" t="s">
        <v>344</v>
      </c>
    </row>
    <row r="109" spans="1:28" ht="12.75">
      <c r="A109" s="87">
        <v>80</v>
      </c>
      <c r="B109" s="88" t="s">
        <v>345</v>
      </c>
      <c r="C109" s="89" t="s">
        <v>346</v>
      </c>
      <c r="D109" s="110" t="s">
        <v>347</v>
      </c>
      <c r="E109" s="91">
        <v>2</v>
      </c>
      <c r="F109" s="90" t="s">
        <v>202</v>
      </c>
      <c r="H109" s="92">
        <f>ROUND(E109*G109,2)</f>
        <v>0</v>
      </c>
      <c r="J109" s="92">
        <f>ROUND(E109*G109,2)</f>
        <v>0</v>
      </c>
      <c r="O109" s="90">
        <v>20</v>
      </c>
      <c r="P109" s="90">
        <v>3</v>
      </c>
      <c r="V109" s="94" t="s">
        <v>236</v>
      </c>
      <c r="Z109" s="89" t="s">
        <v>133</v>
      </c>
      <c r="AB109" s="90">
        <v>1</v>
      </c>
    </row>
    <row r="110" spans="1:28" ht="12.75">
      <c r="A110" s="87">
        <v>81</v>
      </c>
      <c r="B110" s="88" t="s">
        <v>166</v>
      </c>
      <c r="C110" s="89" t="s">
        <v>348</v>
      </c>
      <c r="D110" s="110" t="s">
        <v>349</v>
      </c>
      <c r="E110" s="91">
        <v>2</v>
      </c>
      <c r="F110" s="90" t="s">
        <v>202</v>
      </c>
      <c r="I110" s="92">
        <f>ROUND(E110*G110,2)</f>
        <v>0</v>
      </c>
      <c r="J110" s="92">
        <f>ROUND(E110*G110,2)</f>
        <v>0</v>
      </c>
      <c r="O110" s="90">
        <v>20</v>
      </c>
      <c r="P110" s="90">
        <v>4</v>
      </c>
      <c r="V110" s="94" t="s">
        <v>46</v>
      </c>
      <c r="Z110" s="89" t="s">
        <v>133</v>
      </c>
      <c r="AA110" s="89" t="s">
        <v>171</v>
      </c>
      <c r="AB110" s="90">
        <v>2</v>
      </c>
    </row>
    <row r="111" spans="1:28" ht="12.75">
      <c r="A111" s="87">
        <v>82</v>
      </c>
      <c r="B111" s="88" t="s">
        <v>345</v>
      </c>
      <c r="C111" s="89" t="s">
        <v>350</v>
      </c>
      <c r="D111" s="110" t="s">
        <v>351</v>
      </c>
      <c r="E111" s="91">
        <v>1</v>
      </c>
      <c r="F111" s="90" t="s">
        <v>202</v>
      </c>
      <c r="H111" s="92">
        <f>ROUND(E111*G111,2)</f>
        <v>0</v>
      </c>
      <c r="J111" s="92">
        <f>ROUND(E111*G111,2)</f>
        <v>0</v>
      </c>
      <c r="O111" s="90">
        <v>20</v>
      </c>
      <c r="P111" s="90">
        <v>5</v>
      </c>
      <c r="V111" s="94" t="s">
        <v>236</v>
      </c>
      <c r="Z111" s="89" t="s">
        <v>133</v>
      </c>
      <c r="AB111" s="90">
        <v>1</v>
      </c>
    </row>
    <row r="112" spans="1:28" ht="12.75">
      <c r="A112" s="87">
        <v>83</v>
      </c>
      <c r="B112" s="88" t="s">
        <v>166</v>
      </c>
      <c r="C112" s="89" t="s">
        <v>352</v>
      </c>
      <c r="D112" s="110" t="s">
        <v>353</v>
      </c>
      <c r="E112" s="91">
        <v>1</v>
      </c>
      <c r="F112" s="90" t="s">
        <v>202</v>
      </c>
      <c r="I112" s="92">
        <f>ROUND(E112*G112,2)</f>
        <v>0</v>
      </c>
      <c r="J112" s="92">
        <f>ROUND(E112*G112,2)</f>
        <v>0</v>
      </c>
      <c r="O112" s="90">
        <v>20</v>
      </c>
      <c r="P112" s="90">
        <v>6</v>
      </c>
      <c r="V112" s="94" t="s">
        <v>46</v>
      </c>
      <c r="Z112" s="89" t="s">
        <v>133</v>
      </c>
      <c r="AA112" s="89" t="s">
        <v>171</v>
      </c>
      <c r="AB112" s="90">
        <v>8</v>
      </c>
    </row>
    <row r="113" spans="1:28" ht="12.75">
      <c r="A113" s="87">
        <v>84</v>
      </c>
      <c r="B113" s="88" t="s">
        <v>166</v>
      </c>
      <c r="C113" s="89" t="s">
        <v>354</v>
      </c>
      <c r="D113" s="110" t="s">
        <v>355</v>
      </c>
      <c r="E113" s="91">
        <v>1</v>
      </c>
      <c r="F113" s="90" t="s">
        <v>202</v>
      </c>
      <c r="I113" s="92">
        <f>ROUND(E113*G113,2)</f>
        <v>0</v>
      </c>
      <c r="J113" s="92">
        <f>ROUND(E113*G113,2)</f>
        <v>0</v>
      </c>
      <c r="O113" s="90">
        <v>20</v>
      </c>
      <c r="P113" s="90">
        <v>1</v>
      </c>
      <c r="V113" s="94" t="s">
        <v>46</v>
      </c>
      <c r="Z113" s="89" t="s">
        <v>133</v>
      </c>
      <c r="AA113" s="89" t="s">
        <v>171</v>
      </c>
      <c r="AB113" s="90">
        <v>2</v>
      </c>
    </row>
    <row r="114" spans="1:28" ht="12.75">
      <c r="A114" s="87">
        <v>85</v>
      </c>
      <c r="B114" s="88" t="s">
        <v>166</v>
      </c>
      <c r="C114" s="89" t="s">
        <v>356</v>
      </c>
      <c r="D114" s="110" t="s">
        <v>357</v>
      </c>
      <c r="E114" s="91">
        <v>1</v>
      </c>
      <c r="F114" s="90" t="s">
        <v>202</v>
      </c>
      <c r="I114" s="92">
        <f>ROUND(E114*G114,2)</f>
        <v>0</v>
      </c>
      <c r="J114" s="92">
        <f>ROUND(E114*G114,2)</f>
        <v>0</v>
      </c>
      <c r="O114" s="90">
        <v>20</v>
      </c>
      <c r="P114" s="90">
        <v>2</v>
      </c>
      <c r="V114" s="94" t="s">
        <v>46</v>
      </c>
      <c r="Z114" s="89" t="s">
        <v>133</v>
      </c>
      <c r="AA114" s="89" t="s">
        <v>171</v>
      </c>
      <c r="AB114" s="90">
        <v>2</v>
      </c>
    </row>
    <row r="115" spans="1:28" ht="12.75">
      <c r="A115" s="87">
        <v>86</v>
      </c>
      <c r="B115" s="88" t="s">
        <v>271</v>
      </c>
      <c r="C115" s="89" t="s">
        <v>358</v>
      </c>
      <c r="D115" s="110" t="s">
        <v>359</v>
      </c>
      <c r="E115" s="91">
        <v>8</v>
      </c>
      <c r="F115" s="90" t="s">
        <v>360</v>
      </c>
      <c r="H115" s="92">
        <f>ROUND(E115*G115,2)</f>
        <v>0</v>
      </c>
      <c r="J115" s="92">
        <f>ROUND(E115*G115,2)</f>
        <v>0</v>
      </c>
      <c r="O115" s="90">
        <v>20</v>
      </c>
      <c r="P115" s="90">
        <v>101</v>
      </c>
      <c r="V115" s="94" t="s">
        <v>274</v>
      </c>
      <c r="Z115" s="89" t="s">
        <v>133</v>
      </c>
      <c r="AB115" s="90">
        <v>7</v>
      </c>
    </row>
    <row r="116" spans="1:28" ht="12.75">
      <c r="A116" s="87">
        <v>87</v>
      </c>
      <c r="B116" s="88" t="s">
        <v>345</v>
      </c>
      <c r="C116" s="89" t="s">
        <v>361</v>
      </c>
      <c r="D116" s="110" t="s">
        <v>362</v>
      </c>
      <c r="E116" s="91">
        <v>8</v>
      </c>
      <c r="F116" s="90" t="s">
        <v>202</v>
      </c>
      <c r="H116" s="92">
        <f>ROUND(E116*G116,2)</f>
        <v>0</v>
      </c>
      <c r="J116" s="92">
        <f>ROUND(E116*G116,2)</f>
        <v>0</v>
      </c>
      <c r="O116" s="90">
        <v>20</v>
      </c>
      <c r="P116" s="90">
        <v>7</v>
      </c>
      <c r="V116" s="94" t="s">
        <v>236</v>
      </c>
      <c r="Z116" s="89" t="s">
        <v>133</v>
      </c>
      <c r="AB116" s="90">
        <v>1</v>
      </c>
    </row>
    <row r="117" spans="1:28" ht="12.75">
      <c r="A117" s="87">
        <v>88</v>
      </c>
      <c r="B117" s="88" t="s">
        <v>166</v>
      </c>
      <c r="C117" s="89" t="s">
        <v>363</v>
      </c>
      <c r="D117" s="110" t="s">
        <v>364</v>
      </c>
      <c r="E117" s="91">
        <v>8</v>
      </c>
      <c r="F117" s="90" t="s">
        <v>202</v>
      </c>
      <c r="I117" s="92">
        <f>ROUND(E117*G117,2)</f>
        <v>0</v>
      </c>
      <c r="J117" s="92">
        <f>ROUND(E117*G117,2)</f>
        <v>0</v>
      </c>
      <c r="O117" s="90">
        <v>20</v>
      </c>
      <c r="P117" s="90">
        <v>8</v>
      </c>
      <c r="V117" s="94" t="s">
        <v>46</v>
      </c>
      <c r="Z117" s="89" t="s">
        <v>133</v>
      </c>
      <c r="AA117" s="89" t="s">
        <v>171</v>
      </c>
      <c r="AB117" s="90">
        <v>8</v>
      </c>
    </row>
    <row r="118" spans="1:28" ht="12.75">
      <c r="A118" s="87">
        <v>89</v>
      </c>
      <c r="B118" s="88" t="s">
        <v>345</v>
      </c>
      <c r="C118" s="89" t="s">
        <v>365</v>
      </c>
      <c r="D118" s="110" t="s">
        <v>366</v>
      </c>
      <c r="E118" s="91">
        <v>90</v>
      </c>
      <c r="F118" s="90" t="s">
        <v>142</v>
      </c>
      <c r="H118" s="92">
        <f>ROUND(E118*G118,2)</f>
        <v>0</v>
      </c>
      <c r="J118" s="92">
        <f>ROUND(E118*G118,2)</f>
        <v>0</v>
      </c>
      <c r="O118" s="90">
        <v>20</v>
      </c>
      <c r="P118" s="90">
        <v>10</v>
      </c>
      <c r="V118" s="94" t="s">
        <v>236</v>
      </c>
      <c r="Z118" s="89" t="s">
        <v>133</v>
      </c>
      <c r="AB118" s="90">
        <v>1</v>
      </c>
    </row>
    <row r="119" spans="1:28" ht="12.75">
      <c r="A119" s="87">
        <v>90</v>
      </c>
      <c r="B119" s="88" t="s">
        <v>166</v>
      </c>
      <c r="C119" s="89" t="s">
        <v>367</v>
      </c>
      <c r="D119" s="110" t="s">
        <v>368</v>
      </c>
      <c r="E119" s="91">
        <v>56</v>
      </c>
      <c r="F119" s="90" t="s">
        <v>169</v>
      </c>
      <c r="I119" s="92">
        <f>ROUND(E119*G119,2)</f>
        <v>0</v>
      </c>
      <c r="J119" s="92">
        <f>ROUND(E119*G119,2)</f>
        <v>0</v>
      </c>
      <c r="O119" s="90">
        <v>20</v>
      </c>
      <c r="P119" s="90">
        <v>11</v>
      </c>
      <c r="V119" s="94" t="s">
        <v>46</v>
      </c>
      <c r="Z119" s="89" t="s">
        <v>133</v>
      </c>
      <c r="AA119" s="89" t="s">
        <v>171</v>
      </c>
      <c r="AB119" s="90">
        <v>2</v>
      </c>
    </row>
    <row r="120" spans="1:28" ht="12.75">
      <c r="A120" s="87">
        <v>91</v>
      </c>
      <c r="B120" s="88" t="s">
        <v>345</v>
      </c>
      <c r="C120" s="89" t="s">
        <v>369</v>
      </c>
      <c r="D120" s="110" t="s">
        <v>370</v>
      </c>
      <c r="E120" s="91">
        <v>9</v>
      </c>
      <c r="F120" s="90" t="s">
        <v>202</v>
      </c>
      <c r="H120" s="92">
        <f>ROUND(E120*G120,2)</f>
        <v>0</v>
      </c>
      <c r="J120" s="92">
        <f>ROUND(E120*G120,2)</f>
        <v>0</v>
      </c>
      <c r="O120" s="90">
        <v>20</v>
      </c>
      <c r="P120" s="90">
        <v>12</v>
      </c>
      <c r="V120" s="94" t="s">
        <v>236</v>
      </c>
      <c r="Z120" s="89" t="s">
        <v>133</v>
      </c>
      <c r="AB120" s="90">
        <v>1</v>
      </c>
    </row>
    <row r="121" spans="1:28" ht="12.75">
      <c r="A121" s="87">
        <v>92</v>
      </c>
      <c r="B121" s="88" t="s">
        <v>345</v>
      </c>
      <c r="C121" s="89" t="s">
        <v>371</v>
      </c>
      <c r="D121" s="110" t="s">
        <v>372</v>
      </c>
      <c r="E121" s="91">
        <v>47.008</v>
      </c>
      <c r="F121" s="90" t="s">
        <v>90</v>
      </c>
      <c r="H121" s="92">
        <f>ROUND(E121*G121,2)</f>
        <v>0</v>
      </c>
      <c r="J121" s="92">
        <f>ROUND(E121*G121,2)</f>
        <v>0</v>
      </c>
      <c r="O121" s="90">
        <v>20</v>
      </c>
      <c r="P121" s="90">
        <v>24</v>
      </c>
      <c r="V121" s="94" t="s">
        <v>236</v>
      </c>
      <c r="Z121" s="89" t="s">
        <v>133</v>
      </c>
      <c r="AB121" s="90">
        <v>1</v>
      </c>
    </row>
    <row r="122" spans="1:28" ht="12.75">
      <c r="A122" s="87">
        <v>93</v>
      </c>
      <c r="B122" s="88" t="s">
        <v>345</v>
      </c>
      <c r="C122" s="89" t="s">
        <v>373</v>
      </c>
      <c r="D122" s="110" t="s">
        <v>374</v>
      </c>
      <c r="E122" s="91">
        <v>4</v>
      </c>
      <c r="F122" s="90" t="s">
        <v>202</v>
      </c>
      <c r="H122" s="92">
        <f>ROUND(E122*G122,2)</f>
        <v>0</v>
      </c>
      <c r="J122" s="92">
        <f>ROUND(E122*G122,2)</f>
        <v>0</v>
      </c>
      <c r="O122" s="90">
        <v>20</v>
      </c>
      <c r="P122" s="90">
        <v>14</v>
      </c>
      <c r="V122" s="94" t="s">
        <v>236</v>
      </c>
      <c r="Z122" s="89" t="s">
        <v>133</v>
      </c>
      <c r="AB122" s="90">
        <v>7</v>
      </c>
    </row>
    <row r="123" spans="1:28" ht="12.75">
      <c r="A123" s="87">
        <v>94</v>
      </c>
      <c r="B123" s="88" t="s">
        <v>345</v>
      </c>
      <c r="C123" s="89" t="s">
        <v>375</v>
      </c>
      <c r="D123" s="110" t="s">
        <v>376</v>
      </c>
      <c r="E123" s="91">
        <v>8</v>
      </c>
      <c r="F123" s="90" t="s">
        <v>202</v>
      </c>
      <c r="H123" s="92">
        <f>ROUND(E123*G123,2)</f>
        <v>0</v>
      </c>
      <c r="J123" s="92">
        <f>ROUND(E123*G123,2)</f>
        <v>0</v>
      </c>
      <c r="O123" s="90">
        <v>20</v>
      </c>
      <c r="P123" s="90">
        <v>15</v>
      </c>
      <c r="V123" s="94" t="s">
        <v>236</v>
      </c>
      <c r="Z123" s="89" t="s">
        <v>133</v>
      </c>
      <c r="AB123" s="90">
        <v>7</v>
      </c>
    </row>
    <row r="124" spans="1:28" ht="12.75">
      <c r="A124" s="87">
        <v>95</v>
      </c>
      <c r="B124" s="88" t="s">
        <v>345</v>
      </c>
      <c r="C124" s="89" t="s">
        <v>377</v>
      </c>
      <c r="D124" s="110" t="s">
        <v>378</v>
      </c>
      <c r="E124" s="91">
        <v>4</v>
      </c>
      <c r="F124" s="90" t="s">
        <v>202</v>
      </c>
      <c r="H124" s="92">
        <f>ROUND(E124*G124,2)</f>
        <v>0</v>
      </c>
      <c r="J124" s="92">
        <f>ROUND(E124*G124,2)</f>
        <v>0</v>
      </c>
      <c r="O124" s="90">
        <v>20</v>
      </c>
      <c r="P124" s="90">
        <v>20</v>
      </c>
      <c r="V124" s="94" t="s">
        <v>236</v>
      </c>
      <c r="Z124" s="89" t="s">
        <v>133</v>
      </c>
      <c r="AB124" s="90">
        <v>1</v>
      </c>
    </row>
    <row r="125" spans="1:28" ht="12.75">
      <c r="A125" s="87">
        <v>96</v>
      </c>
      <c r="B125" s="88" t="s">
        <v>166</v>
      </c>
      <c r="C125" s="89" t="s">
        <v>379</v>
      </c>
      <c r="D125" s="110" t="s">
        <v>380</v>
      </c>
      <c r="E125" s="91">
        <v>4</v>
      </c>
      <c r="F125" s="90" t="s">
        <v>202</v>
      </c>
      <c r="I125" s="92">
        <f>ROUND(E125*G125,2)</f>
        <v>0</v>
      </c>
      <c r="J125" s="92">
        <f>ROUND(E125*G125,2)</f>
        <v>0</v>
      </c>
      <c r="O125" s="90">
        <v>20</v>
      </c>
      <c r="P125" s="90">
        <v>21</v>
      </c>
      <c r="V125" s="94" t="s">
        <v>46</v>
      </c>
      <c r="Z125" s="89" t="s">
        <v>133</v>
      </c>
      <c r="AA125" s="89" t="s">
        <v>171</v>
      </c>
      <c r="AB125" s="90">
        <v>2</v>
      </c>
    </row>
    <row r="126" spans="1:28" ht="12.75">
      <c r="A126" s="87">
        <v>97</v>
      </c>
      <c r="B126" s="88" t="s">
        <v>166</v>
      </c>
      <c r="C126" s="89" t="s">
        <v>381</v>
      </c>
      <c r="D126" s="110" t="s">
        <v>382</v>
      </c>
      <c r="E126" s="91">
        <v>4</v>
      </c>
      <c r="F126" s="90" t="s">
        <v>202</v>
      </c>
      <c r="I126" s="92">
        <f>ROUND(E126*G126,2)</f>
        <v>0</v>
      </c>
      <c r="J126" s="92">
        <f>ROUND(E126*G126,2)</f>
        <v>0</v>
      </c>
      <c r="O126" s="90">
        <v>20</v>
      </c>
      <c r="P126" s="90">
        <v>22</v>
      </c>
      <c r="V126" s="94" t="s">
        <v>46</v>
      </c>
      <c r="Z126" s="89" t="s">
        <v>133</v>
      </c>
      <c r="AA126" s="89" t="s">
        <v>171</v>
      </c>
      <c r="AB126" s="90">
        <v>2</v>
      </c>
    </row>
    <row r="127" spans="1:28" ht="12.75">
      <c r="A127" s="87">
        <v>98</v>
      </c>
      <c r="B127" s="88" t="s">
        <v>166</v>
      </c>
      <c r="C127" s="89" t="s">
        <v>383</v>
      </c>
      <c r="D127" s="110" t="s">
        <v>384</v>
      </c>
      <c r="E127" s="91">
        <v>16</v>
      </c>
      <c r="F127" s="90" t="s">
        <v>142</v>
      </c>
      <c r="I127" s="92">
        <f>ROUND(E127*G127,2)</f>
        <v>0</v>
      </c>
      <c r="J127" s="92">
        <f>ROUND(E127*G127,2)</f>
        <v>0</v>
      </c>
      <c r="O127" s="90">
        <v>20</v>
      </c>
      <c r="P127" s="90">
        <v>23</v>
      </c>
      <c r="V127" s="94" t="s">
        <v>46</v>
      </c>
      <c r="Z127" s="89" t="s">
        <v>133</v>
      </c>
      <c r="AA127" s="89" t="s">
        <v>171</v>
      </c>
      <c r="AB127" s="90">
        <v>2</v>
      </c>
    </row>
    <row r="128" spans="1:28" ht="12.75">
      <c r="A128" s="87">
        <v>99</v>
      </c>
      <c r="B128" s="88" t="s">
        <v>166</v>
      </c>
      <c r="C128" s="89" t="s">
        <v>385</v>
      </c>
      <c r="D128" s="110" t="s">
        <v>386</v>
      </c>
      <c r="E128" s="91">
        <v>9</v>
      </c>
      <c r="F128" s="90" t="s">
        <v>202</v>
      </c>
      <c r="I128" s="92">
        <f>ROUND(E128*G128,2)</f>
        <v>0</v>
      </c>
      <c r="J128" s="92">
        <f>ROUND(E128*G128,2)</f>
        <v>0</v>
      </c>
      <c r="O128" s="90">
        <v>20</v>
      </c>
      <c r="P128" s="90">
        <v>13</v>
      </c>
      <c r="V128" s="94" t="s">
        <v>46</v>
      </c>
      <c r="Z128" s="89" t="s">
        <v>133</v>
      </c>
      <c r="AA128" s="89" t="s">
        <v>171</v>
      </c>
      <c r="AB128" s="90">
        <v>2</v>
      </c>
    </row>
    <row r="129" spans="1:28" ht="12.75">
      <c r="A129" s="87">
        <v>100</v>
      </c>
      <c r="B129" s="88" t="s">
        <v>345</v>
      </c>
      <c r="C129" s="89" t="s">
        <v>387</v>
      </c>
      <c r="D129" s="110" t="s">
        <v>388</v>
      </c>
      <c r="E129" s="91">
        <v>93</v>
      </c>
      <c r="F129" s="90" t="s">
        <v>142</v>
      </c>
      <c r="H129" s="92">
        <f>ROUND(E129*G129,2)</f>
        <v>0</v>
      </c>
      <c r="J129" s="92">
        <f>ROUND(E129*G129,2)</f>
        <v>0</v>
      </c>
      <c r="O129" s="90">
        <v>20</v>
      </c>
      <c r="P129" s="90">
        <v>16</v>
      </c>
      <c r="V129" s="94" t="s">
        <v>236</v>
      </c>
      <c r="Z129" s="89" t="s">
        <v>133</v>
      </c>
      <c r="AB129" s="90">
        <v>1</v>
      </c>
    </row>
    <row r="130" spans="1:28" ht="12.75">
      <c r="A130" s="87">
        <v>101</v>
      </c>
      <c r="B130" s="88" t="s">
        <v>166</v>
      </c>
      <c r="C130" s="89" t="s">
        <v>389</v>
      </c>
      <c r="D130" s="110" t="s">
        <v>390</v>
      </c>
      <c r="E130" s="91">
        <v>93</v>
      </c>
      <c r="F130" s="90" t="s">
        <v>142</v>
      </c>
      <c r="I130" s="92">
        <f>ROUND(E130*G130,2)</f>
        <v>0</v>
      </c>
      <c r="J130" s="92">
        <f>ROUND(E130*G130,2)</f>
        <v>0</v>
      </c>
      <c r="O130" s="90">
        <v>20</v>
      </c>
      <c r="P130" s="90">
        <v>17</v>
      </c>
      <c r="V130" s="94" t="s">
        <v>46</v>
      </c>
      <c r="Z130" s="89" t="s">
        <v>133</v>
      </c>
      <c r="AA130" s="89" t="s">
        <v>171</v>
      </c>
      <c r="AB130" s="90">
        <v>2</v>
      </c>
    </row>
    <row r="131" spans="1:28" ht="12.75">
      <c r="A131" s="87">
        <v>102</v>
      </c>
      <c r="B131" s="88" t="s">
        <v>345</v>
      </c>
      <c r="C131" s="89" t="s">
        <v>391</v>
      </c>
      <c r="D131" s="110" t="s">
        <v>392</v>
      </c>
      <c r="E131" s="91">
        <v>115</v>
      </c>
      <c r="F131" s="90" t="s">
        <v>142</v>
      </c>
      <c r="H131" s="92">
        <f>ROUND(E131*G131,2)</f>
        <v>0</v>
      </c>
      <c r="J131" s="92">
        <f>ROUND(E131*G131,2)</f>
        <v>0</v>
      </c>
      <c r="O131" s="90">
        <v>20</v>
      </c>
      <c r="P131" s="90">
        <v>18</v>
      </c>
      <c r="V131" s="94" t="s">
        <v>236</v>
      </c>
      <c r="Z131" s="89" t="s">
        <v>133</v>
      </c>
      <c r="AB131" s="90">
        <v>1</v>
      </c>
    </row>
    <row r="132" spans="1:28" ht="12.75">
      <c r="A132" s="87">
        <v>103</v>
      </c>
      <c r="B132" s="88" t="s">
        <v>393</v>
      </c>
      <c r="C132" s="89" t="s">
        <v>394</v>
      </c>
      <c r="D132" s="110" t="s">
        <v>395</v>
      </c>
      <c r="E132" s="91">
        <v>105</v>
      </c>
      <c r="F132" s="90" t="s">
        <v>142</v>
      </c>
      <c r="H132" s="92">
        <f>ROUND(E132*G132,2)</f>
        <v>0</v>
      </c>
      <c r="J132" s="92">
        <f>ROUND(E132*G132,2)</f>
        <v>0</v>
      </c>
      <c r="O132" s="90">
        <v>20</v>
      </c>
      <c r="P132" s="90">
        <v>19</v>
      </c>
      <c r="V132" s="94" t="s">
        <v>236</v>
      </c>
      <c r="W132" s="91">
        <v>8.61</v>
      </c>
      <c r="Z132" s="89" t="s">
        <v>396</v>
      </c>
      <c r="AB132" s="90">
        <v>1</v>
      </c>
    </row>
    <row r="133" spans="1:28" ht="12.75">
      <c r="A133" s="87">
        <v>104</v>
      </c>
      <c r="B133" s="88" t="s">
        <v>166</v>
      </c>
      <c r="C133" s="89" t="s">
        <v>397</v>
      </c>
      <c r="D133" s="110" t="s">
        <v>398</v>
      </c>
      <c r="E133" s="91">
        <v>115</v>
      </c>
      <c r="F133" s="90" t="s">
        <v>142</v>
      </c>
      <c r="I133" s="92">
        <f>ROUND(E133*G133,2)</f>
        <v>0</v>
      </c>
      <c r="J133" s="92">
        <f>ROUND(E133*G133,2)</f>
        <v>0</v>
      </c>
      <c r="O133" s="90">
        <v>20</v>
      </c>
      <c r="P133" s="90">
        <v>19</v>
      </c>
      <c r="V133" s="94" t="s">
        <v>46</v>
      </c>
      <c r="Z133" s="89" t="s">
        <v>133</v>
      </c>
      <c r="AA133" s="89" t="s">
        <v>171</v>
      </c>
      <c r="AB133" s="90">
        <v>2</v>
      </c>
    </row>
    <row r="134" spans="1:28" ht="12.75">
      <c r="A134" s="87">
        <v>105</v>
      </c>
      <c r="B134" s="88" t="s">
        <v>166</v>
      </c>
      <c r="C134" s="89" t="s">
        <v>399</v>
      </c>
      <c r="D134" s="110" t="s">
        <v>400</v>
      </c>
      <c r="E134" s="91">
        <v>105</v>
      </c>
      <c r="F134" s="90" t="s">
        <v>142</v>
      </c>
      <c r="I134" s="92">
        <f>ROUND(E134*G134,2)</f>
        <v>0</v>
      </c>
      <c r="J134" s="92">
        <f>ROUND(E134*G134,2)</f>
        <v>0</v>
      </c>
      <c r="O134" s="90">
        <v>20</v>
      </c>
      <c r="P134" s="90">
        <v>19</v>
      </c>
      <c r="V134" s="94" t="s">
        <v>46</v>
      </c>
      <c r="Z134" s="89" t="s">
        <v>401</v>
      </c>
      <c r="AA134" s="89" t="s">
        <v>402</v>
      </c>
      <c r="AB134" s="90">
        <v>2</v>
      </c>
    </row>
    <row r="135" spans="1:28" ht="12.75">
      <c r="A135" s="87">
        <v>106</v>
      </c>
      <c r="B135" s="88" t="s">
        <v>403</v>
      </c>
      <c r="C135" s="89" t="s">
        <v>404</v>
      </c>
      <c r="D135" s="110" t="s">
        <v>405</v>
      </c>
      <c r="E135" s="91">
        <v>115</v>
      </c>
      <c r="F135" s="90" t="s">
        <v>142</v>
      </c>
      <c r="H135" s="92">
        <f>ROUND(E135*G135,2)</f>
        <v>0</v>
      </c>
      <c r="J135" s="92">
        <f>ROUND(E135*G135,2)</f>
        <v>0</v>
      </c>
      <c r="O135" s="90">
        <v>20</v>
      </c>
      <c r="P135" s="90">
        <v>25</v>
      </c>
      <c r="V135" s="94" t="s">
        <v>406</v>
      </c>
      <c r="Z135" s="89" t="s">
        <v>133</v>
      </c>
      <c r="AB135" s="90">
        <v>1</v>
      </c>
    </row>
    <row r="136" spans="1:28" ht="12.75">
      <c r="A136" s="87">
        <v>107</v>
      </c>
      <c r="B136" s="88" t="s">
        <v>403</v>
      </c>
      <c r="C136" s="89" t="s">
        <v>407</v>
      </c>
      <c r="D136" s="110" t="s">
        <v>408</v>
      </c>
      <c r="E136" s="91">
        <v>115</v>
      </c>
      <c r="F136" s="90" t="s">
        <v>142</v>
      </c>
      <c r="H136" s="92">
        <f>ROUND(E136*G136,2)</f>
        <v>0</v>
      </c>
      <c r="J136" s="92">
        <f>ROUND(E136*G136,2)</f>
        <v>0</v>
      </c>
      <c r="O136" s="90">
        <v>20</v>
      </c>
      <c r="P136" s="90">
        <v>26</v>
      </c>
      <c r="V136" s="94" t="s">
        <v>406</v>
      </c>
      <c r="Z136" s="89" t="s">
        <v>133</v>
      </c>
      <c r="AB136" s="90">
        <v>1</v>
      </c>
    </row>
    <row r="137" spans="1:28" ht="12.75">
      <c r="A137" s="87">
        <v>108</v>
      </c>
      <c r="B137" s="88" t="s">
        <v>403</v>
      </c>
      <c r="C137" s="89" t="s">
        <v>409</v>
      </c>
      <c r="D137" s="110" t="s">
        <v>410</v>
      </c>
      <c r="E137" s="91">
        <v>115</v>
      </c>
      <c r="F137" s="90" t="s">
        <v>142</v>
      </c>
      <c r="H137" s="92">
        <f>ROUND(E137*G137,2)</f>
        <v>0</v>
      </c>
      <c r="J137" s="92">
        <f>ROUND(E137*G137,2)</f>
        <v>0</v>
      </c>
      <c r="O137" s="90">
        <v>20</v>
      </c>
      <c r="P137" s="90">
        <v>28</v>
      </c>
      <c r="V137" s="94" t="s">
        <v>406</v>
      </c>
      <c r="Z137" s="89" t="s">
        <v>133</v>
      </c>
      <c r="AB137" s="90">
        <v>1</v>
      </c>
    </row>
    <row r="138" spans="1:28" ht="12.75">
      <c r="A138" s="87">
        <v>109</v>
      </c>
      <c r="B138" s="88" t="s">
        <v>403</v>
      </c>
      <c r="C138" s="89" t="s">
        <v>411</v>
      </c>
      <c r="D138" s="110" t="s">
        <v>412</v>
      </c>
      <c r="E138" s="91">
        <v>115</v>
      </c>
      <c r="F138" s="90" t="s">
        <v>142</v>
      </c>
      <c r="H138" s="92">
        <f>ROUND(E138*G138,2)</f>
        <v>0</v>
      </c>
      <c r="J138" s="92">
        <f>ROUND(E138*G138,2)</f>
        <v>0</v>
      </c>
      <c r="O138" s="90">
        <v>20</v>
      </c>
      <c r="P138" s="90">
        <v>30</v>
      </c>
      <c r="V138" s="94" t="s">
        <v>406</v>
      </c>
      <c r="Z138" s="89" t="s">
        <v>133</v>
      </c>
      <c r="AB138" s="90">
        <v>1</v>
      </c>
    </row>
    <row r="139" spans="1:28" ht="12.75">
      <c r="A139" s="87">
        <v>110</v>
      </c>
      <c r="B139" s="88" t="s">
        <v>403</v>
      </c>
      <c r="C139" s="89" t="s">
        <v>413</v>
      </c>
      <c r="D139" s="110" t="s">
        <v>414</v>
      </c>
      <c r="E139" s="91">
        <v>67</v>
      </c>
      <c r="F139" s="90" t="s">
        <v>158</v>
      </c>
      <c r="H139" s="92">
        <f>ROUND(E139*G139,2)</f>
        <v>0</v>
      </c>
      <c r="J139" s="92">
        <f>ROUND(E139*G139,2)</f>
        <v>0</v>
      </c>
      <c r="O139" s="90">
        <v>20</v>
      </c>
      <c r="P139" s="90">
        <v>31</v>
      </c>
      <c r="V139" s="94" t="s">
        <v>406</v>
      </c>
      <c r="Z139" s="89" t="s">
        <v>133</v>
      </c>
      <c r="AB139" s="90">
        <v>7</v>
      </c>
    </row>
    <row r="140" spans="1:28" ht="12.75">
      <c r="A140" s="87">
        <v>111</v>
      </c>
      <c r="B140" s="88" t="s">
        <v>403</v>
      </c>
      <c r="C140" s="89" t="s">
        <v>415</v>
      </c>
      <c r="D140" s="110" t="s">
        <v>416</v>
      </c>
      <c r="E140" s="91">
        <v>100</v>
      </c>
      <c r="F140" s="90" t="s">
        <v>90</v>
      </c>
      <c r="H140" s="92">
        <f>ROUND(E140*G140,2)</f>
        <v>0</v>
      </c>
      <c r="J140" s="92">
        <f>ROUND(E140*G140,2)</f>
        <v>0</v>
      </c>
      <c r="O140" s="90">
        <v>20</v>
      </c>
      <c r="P140" s="90">
        <v>32</v>
      </c>
      <c r="V140" s="94" t="s">
        <v>406</v>
      </c>
      <c r="Z140" s="89" t="s">
        <v>133</v>
      </c>
      <c r="AB140" s="90">
        <v>7</v>
      </c>
    </row>
    <row r="141" spans="1:28" ht="12.75">
      <c r="A141" s="87">
        <v>112</v>
      </c>
      <c r="B141" s="88" t="s">
        <v>166</v>
      </c>
      <c r="C141" s="89" t="s">
        <v>417</v>
      </c>
      <c r="D141" s="110" t="s">
        <v>418</v>
      </c>
      <c r="E141" s="91">
        <v>115</v>
      </c>
      <c r="F141" s="90" t="s">
        <v>142</v>
      </c>
      <c r="I141" s="92">
        <f>ROUND(E141*G141,2)</f>
        <v>0</v>
      </c>
      <c r="J141" s="92">
        <f>ROUND(E141*G141,2)</f>
        <v>0</v>
      </c>
      <c r="O141" s="90">
        <v>20</v>
      </c>
      <c r="P141" s="90">
        <v>29</v>
      </c>
      <c r="V141" s="94" t="s">
        <v>46</v>
      </c>
      <c r="Z141" s="89" t="s">
        <v>133</v>
      </c>
      <c r="AA141" s="89" t="s">
        <v>171</v>
      </c>
      <c r="AB141" s="90">
        <v>2</v>
      </c>
    </row>
    <row r="142" spans="1:28" ht="12.75">
      <c r="A142" s="87">
        <v>113</v>
      </c>
      <c r="B142" s="88" t="s">
        <v>166</v>
      </c>
      <c r="C142" s="89" t="s">
        <v>419</v>
      </c>
      <c r="D142" s="110" t="s">
        <v>420</v>
      </c>
      <c r="E142" s="91">
        <v>11.22</v>
      </c>
      <c r="F142" s="90" t="s">
        <v>322</v>
      </c>
      <c r="I142" s="92">
        <f>ROUND(E142*G142,2)</f>
        <v>0</v>
      </c>
      <c r="J142" s="92">
        <f>ROUND(E142*G142,2)</f>
        <v>0</v>
      </c>
      <c r="O142" s="90">
        <v>20</v>
      </c>
      <c r="P142" s="90">
        <v>27</v>
      </c>
      <c r="V142" s="94" t="s">
        <v>46</v>
      </c>
      <c r="Z142" s="89" t="s">
        <v>133</v>
      </c>
      <c r="AA142" s="89" t="s">
        <v>171</v>
      </c>
      <c r="AB142" s="90">
        <v>2</v>
      </c>
    </row>
    <row r="143" spans="4:23" ht="12.75">
      <c r="D143" s="121" t="s">
        <v>421</v>
      </c>
      <c r="E143" s="122">
        <f>J143</f>
        <v>0</v>
      </c>
      <c r="H143" s="122">
        <f>SUM(H107:H142)</f>
        <v>0</v>
      </c>
      <c r="I143" s="122">
        <f>SUM(I107:I142)</f>
        <v>0</v>
      </c>
      <c r="J143" s="122">
        <f>SUM(J107:J142)</f>
        <v>0</v>
      </c>
      <c r="L143" s="123">
        <f>SUM(L107:L142)</f>
        <v>0</v>
      </c>
      <c r="N143" s="124">
        <f>SUM(N107:N142)</f>
        <v>0</v>
      </c>
      <c r="W143" s="91">
        <f>SUM(W107:W142)</f>
        <v>8.61</v>
      </c>
    </row>
    <row r="145" spans="4:23" ht="12.75">
      <c r="D145" s="121" t="s">
        <v>422</v>
      </c>
      <c r="E145" s="124">
        <f>J145</f>
        <v>0</v>
      </c>
      <c r="H145" s="122">
        <f>+H143</f>
        <v>0</v>
      </c>
      <c r="I145" s="122">
        <f>+I143</f>
        <v>0</v>
      </c>
      <c r="J145" s="122">
        <f>+J143</f>
        <v>0</v>
      </c>
      <c r="L145" s="123">
        <f>+L143</f>
        <v>0</v>
      </c>
      <c r="N145" s="124">
        <f>+N143</f>
        <v>0</v>
      </c>
      <c r="W145" s="91">
        <f>+W143</f>
        <v>8.61</v>
      </c>
    </row>
    <row r="147" ht="12.75">
      <c r="B147" s="120" t="s">
        <v>423</v>
      </c>
    </row>
    <row r="148" ht="12.75">
      <c r="B148" s="89" t="s">
        <v>423</v>
      </c>
    </row>
    <row r="149" spans="1:28" ht="12.75">
      <c r="A149" s="87">
        <v>114</v>
      </c>
      <c r="B149" s="88" t="s">
        <v>267</v>
      </c>
      <c r="C149" s="89" t="s">
        <v>424</v>
      </c>
      <c r="D149" s="110" t="s">
        <v>425</v>
      </c>
      <c r="E149" s="91">
        <v>1</v>
      </c>
      <c r="F149" s="90" t="s">
        <v>217</v>
      </c>
      <c r="H149" s="92">
        <f>ROUND(E149*G149,2)</f>
        <v>0</v>
      </c>
      <c r="J149" s="92">
        <f>ROUND(E149*G149,2)</f>
        <v>0</v>
      </c>
      <c r="O149" s="90">
        <v>20</v>
      </c>
      <c r="P149" s="90">
        <v>78</v>
      </c>
      <c r="V149" s="94" t="s">
        <v>270</v>
      </c>
      <c r="Z149" s="89" t="s">
        <v>133</v>
      </c>
      <c r="AB149" s="90">
        <v>7</v>
      </c>
    </row>
    <row r="150" spans="1:28" ht="12.75">
      <c r="A150" s="87">
        <v>115</v>
      </c>
      <c r="B150" s="88" t="s">
        <v>267</v>
      </c>
      <c r="C150" s="89" t="s">
        <v>426</v>
      </c>
      <c r="D150" s="110" t="s">
        <v>427</v>
      </c>
      <c r="E150" s="91">
        <v>1</v>
      </c>
      <c r="F150" s="90" t="s">
        <v>217</v>
      </c>
      <c r="H150" s="92">
        <f>ROUND(E150*G150,2)</f>
        <v>0</v>
      </c>
      <c r="J150" s="92">
        <f>ROUND(E150*G150,2)</f>
        <v>0</v>
      </c>
      <c r="O150" s="90">
        <v>20</v>
      </c>
      <c r="P150" s="90">
        <v>79</v>
      </c>
      <c r="V150" s="94" t="s">
        <v>270</v>
      </c>
      <c r="Z150" s="89" t="s">
        <v>133</v>
      </c>
      <c r="AB150" s="90">
        <v>7</v>
      </c>
    </row>
    <row r="151" spans="4:23" ht="12.75">
      <c r="D151" s="121" t="s">
        <v>428</v>
      </c>
      <c r="E151" s="122">
        <f>J151</f>
        <v>0</v>
      </c>
      <c r="H151" s="122">
        <f>SUM(H147:H150)</f>
        <v>0</v>
      </c>
      <c r="I151" s="122">
        <f>SUM(I147:I150)</f>
        <v>0</v>
      </c>
      <c r="J151" s="122">
        <f>SUM(J147:J150)</f>
        <v>0</v>
      </c>
      <c r="L151" s="123">
        <f>SUM(L147:L150)</f>
        <v>0</v>
      </c>
      <c r="N151" s="124">
        <f>SUM(N147:N150)</f>
        <v>0</v>
      </c>
      <c r="W151" s="91">
        <f>SUM(W147:W150)</f>
        <v>0</v>
      </c>
    </row>
    <row r="153" spans="4:23" ht="12.75">
      <c r="D153" s="121" t="s">
        <v>428</v>
      </c>
      <c r="E153" s="122">
        <f>J153</f>
        <v>0</v>
      </c>
      <c r="H153" s="122">
        <f>+H151</f>
        <v>0</v>
      </c>
      <c r="I153" s="122">
        <f>+I151</f>
        <v>0</v>
      </c>
      <c r="J153" s="122">
        <f>+J151</f>
        <v>0</v>
      </c>
      <c r="L153" s="123">
        <f>+L151</f>
        <v>0</v>
      </c>
      <c r="N153" s="124">
        <f>+N151</f>
        <v>0</v>
      </c>
      <c r="W153" s="91">
        <f>+W151</f>
        <v>0</v>
      </c>
    </row>
    <row r="155" spans="4:23" ht="12.75">
      <c r="D155" s="125" t="s">
        <v>429</v>
      </c>
      <c r="E155" s="122">
        <f>J155</f>
        <v>0</v>
      </c>
      <c r="H155" s="122">
        <f>+H105+H145+H153</f>
        <v>0</v>
      </c>
      <c r="I155" s="122">
        <f>+I105+I145+I153</f>
        <v>0</v>
      </c>
      <c r="J155" s="122">
        <f>+J105+J145+J153</f>
        <v>0</v>
      </c>
      <c r="L155" s="123">
        <f>+L105+L145+L153</f>
        <v>662.90050331</v>
      </c>
      <c r="N155" s="124">
        <f>+N105+N145+N153</f>
        <v>0</v>
      </c>
      <c r="W155" s="91">
        <f>+W105+W145+W153</f>
        <v>786.159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ing.Simonides</dc:creator>
  <cp:keywords/>
  <dc:description/>
  <cp:lastModifiedBy>HP</cp:lastModifiedBy>
  <cp:lastPrinted>2017-11-02T11:31:47Z</cp:lastPrinted>
  <dcterms:created xsi:type="dcterms:W3CDTF">1999-04-06T07:39:42Z</dcterms:created>
  <dcterms:modified xsi:type="dcterms:W3CDTF">2017-11-02T11:42:52Z</dcterms:modified>
  <cp:category/>
  <cp:version/>
  <cp:contentType/>
  <cp:contentStatus/>
</cp:coreProperties>
</file>